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2tbilisi200\Downloads\"/>
    </mc:Choice>
  </mc:AlternateContent>
  <bookViews>
    <workbookView xWindow="0" yWindow="0" windowWidth="21600" windowHeight="9600" tabRatio="704"/>
  </bookViews>
  <sheets>
    <sheet name="სარემონტო სამუშაოები" sheetId="7" r:id="rId1"/>
  </sheets>
  <calcPr calcId="162913"/>
</workbook>
</file>

<file path=xl/calcChain.xml><?xml version="1.0" encoding="utf-8"?>
<calcChain xmlns="http://schemas.openxmlformats.org/spreadsheetml/2006/main">
  <c r="K289" i="7" l="1"/>
  <c r="I289" i="7"/>
  <c r="G289" i="7"/>
  <c r="K288" i="7"/>
  <c r="I288" i="7"/>
  <c r="G288" i="7"/>
  <c r="K287" i="7"/>
  <c r="I287" i="7"/>
  <c r="G287" i="7"/>
  <c r="K286" i="7"/>
  <c r="I286" i="7"/>
  <c r="G286" i="7"/>
  <c r="G285" i="7" s="1"/>
  <c r="K284" i="7"/>
  <c r="I284" i="7"/>
  <c r="G284" i="7"/>
  <c r="K283" i="7"/>
  <c r="I283" i="7"/>
  <c r="G283" i="7"/>
  <c r="K282" i="7"/>
  <c r="K279" i="7" s="1"/>
  <c r="I282" i="7"/>
  <c r="G282" i="7"/>
  <c r="K281" i="7"/>
  <c r="I281" i="7"/>
  <c r="G281" i="7"/>
  <c r="K280" i="7"/>
  <c r="I280" i="7"/>
  <c r="G280" i="7"/>
  <c r="K278" i="7"/>
  <c r="I278" i="7"/>
  <c r="G278" i="7"/>
  <c r="K277" i="7"/>
  <c r="I277" i="7"/>
  <c r="G277" i="7"/>
  <c r="K276" i="7"/>
  <c r="I276" i="7"/>
  <c r="G276" i="7"/>
  <c r="K275" i="7"/>
  <c r="I275" i="7"/>
  <c r="G275" i="7"/>
  <c r="K274" i="7"/>
  <c r="I274" i="7"/>
  <c r="G274" i="7"/>
  <c r="G273" i="7" s="1"/>
  <c r="K272" i="7"/>
  <c r="I272" i="7"/>
  <c r="G272" i="7"/>
  <c r="K271" i="7"/>
  <c r="I271" i="7"/>
  <c r="G271" i="7"/>
  <c r="K270" i="7"/>
  <c r="I270" i="7"/>
  <c r="G270" i="7"/>
  <c r="K269" i="7"/>
  <c r="I269" i="7"/>
  <c r="G269" i="7"/>
  <c r="K268" i="7"/>
  <c r="I268" i="7"/>
  <c r="G268" i="7"/>
  <c r="K267" i="7"/>
  <c r="I267" i="7"/>
  <c r="G267" i="7"/>
  <c r="K265" i="7"/>
  <c r="I265" i="7"/>
  <c r="G265" i="7"/>
  <c r="K264" i="7"/>
  <c r="I264" i="7"/>
  <c r="G264" i="7"/>
  <c r="K263" i="7"/>
  <c r="I263" i="7"/>
  <c r="G263" i="7"/>
  <c r="K262" i="7"/>
  <c r="I262" i="7"/>
  <c r="G262" i="7"/>
  <c r="K261" i="7"/>
  <c r="K260" i="7" s="1"/>
  <c r="I261" i="7"/>
  <c r="G261" i="7"/>
  <c r="K259" i="7"/>
  <c r="I259" i="7"/>
  <c r="G259" i="7"/>
  <c r="K258" i="7"/>
  <c r="I258" i="7"/>
  <c r="G258" i="7"/>
  <c r="K257" i="7"/>
  <c r="I257" i="7"/>
  <c r="G257" i="7"/>
  <c r="K256" i="7"/>
  <c r="I256" i="7"/>
  <c r="G256" i="7"/>
  <c r="K255" i="7"/>
  <c r="I255" i="7"/>
  <c r="G255" i="7"/>
  <c r="K254" i="7"/>
  <c r="I254" i="7"/>
  <c r="G254" i="7"/>
  <c r="K253" i="7"/>
  <c r="I253" i="7"/>
  <c r="G253" i="7"/>
  <c r="K252" i="7"/>
  <c r="K251" i="7" s="1"/>
  <c r="I252" i="7"/>
  <c r="G252" i="7"/>
  <c r="K250" i="7"/>
  <c r="I250" i="7"/>
  <c r="G250" i="7"/>
  <c r="K249" i="7"/>
  <c r="I249" i="7"/>
  <c r="G249" i="7"/>
  <c r="K248" i="7"/>
  <c r="I248" i="7"/>
  <c r="G248" i="7"/>
  <c r="K247" i="7"/>
  <c r="I247" i="7"/>
  <c r="G247" i="7"/>
  <c r="K246" i="7"/>
  <c r="I246" i="7"/>
  <c r="G246" i="7"/>
  <c r="K245" i="7"/>
  <c r="I245" i="7"/>
  <c r="I244" i="7" s="1"/>
  <c r="G245" i="7"/>
  <c r="K243" i="7"/>
  <c r="I243" i="7"/>
  <c r="G243" i="7"/>
  <c r="K242" i="7"/>
  <c r="I242" i="7"/>
  <c r="G242" i="7"/>
  <c r="K241" i="7"/>
  <c r="I241" i="7"/>
  <c r="G241" i="7"/>
  <c r="K240" i="7"/>
  <c r="I240" i="7"/>
  <c r="G240" i="7"/>
  <c r="K239" i="7"/>
  <c r="I239" i="7"/>
  <c r="G239" i="7"/>
  <c r="K238" i="7"/>
  <c r="I238" i="7"/>
  <c r="G238" i="7"/>
  <c r="K237" i="7"/>
  <c r="I237" i="7"/>
  <c r="G237" i="7"/>
  <c r="K236" i="7"/>
  <c r="I236" i="7"/>
  <c r="G236" i="7"/>
  <c r="K235" i="7"/>
  <c r="I235" i="7"/>
  <c r="G235" i="7"/>
  <c r="K234" i="7"/>
  <c r="I234" i="7"/>
  <c r="G234" i="7"/>
  <c r="K233" i="7"/>
  <c r="I233" i="7"/>
  <c r="G233" i="7"/>
  <c r="I232" i="7"/>
  <c r="K231" i="7"/>
  <c r="I231" i="7"/>
  <c r="G231" i="7"/>
  <c r="K230" i="7"/>
  <c r="K229" i="7" s="1"/>
  <c r="I230" i="7"/>
  <c r="G230" i="7"/>
  <c r="G229" i="7"/>
  <c r="K228" i="7"/>
  <c r="I228" i="7"/>
  <c r="G228" i="7"/>
  <c r="K227" i="7"/>
  <c r="I227" i="7"/>
  <c r="G227" i="7"/>
  <c r="K226" i="7"/>
  <c r="I226" i="7"/>
  <c r="G226" i="7"/>
  <c r="K225" i="7"/>
  <c r="I225" i="7"/>
  <c r="G225" i="7"/>
  <c r="K224" i="7"/>
  <c r="K223" i="7" s="1"/>
  <c r="I224" i="7"/>
  <c r="G224" i="7"/>
  <c r="K222" i="7"/>
  <c r="I222" i="7"/>
  <c r="G222" i="7"/>
  <c r="K221" i="7"/>
  <c r="I221" i="7"/>
  <c r="I220" i="7" s="1"/>
  <c r="G221" i="7"/>
  <c r="K219" i="7"/>
  <c r="I219" i="7"/>
  <c r="G219" i="7"/>
  <c r="K218" i="7"/>
  <c r="I218" i="7"/>
  <c r="G218" i="7"/>
  <c r="K217" i="7"/>
  <c r="I217" i="7"/>
  <c r="G217" i="7"/>
  <c r="K216" i="7"/>
  <c r="I216" i="7"/>
  <c r="G216" i="7"/>
  <c r="K215" i="7"/>
  <c r="I215" i="7"/>
  <c r="I214" i="7" s="1"/>
  <c r="G215" i="7"/>
  <c r="K213" i="7"/>
  <c r="I213" i="7"/>
  <c r="G213" i="7"/>
  <c r="K212" i="7"/>
  <c r="I212" i="7"/>
  <c r="G212" i="7"/>
  <c r="K211" i="7"/>
  <c r="I211" i="7"/>
  <c r="G211" i="7"/>
  <c r="K210" i="7"/>
  <c r="I210" i="7"/>
  <c r="G210" i="7"/>
  <c r="K209" i="7"/>
  <c r="I209" i="7"/>
  <c r="G209" i="7"/>
  <c r="K208" i="7"/>
  <c r="I208" i="7"/>
  <c r="G208" i="7"/>
  <c r="K207" i="7"/>
  <c r="I207" i="7"/>
  <c r="G207" i="7"/>
  <c r="K206" i="7"/>
  <c r="I206" i="7"/>
  <c r="G206" i="7"/>
  <c r="K205" i="7"/>
  <c r="I205" i="7"/>
  <c r="G205" i="7"/>
  <c r="K204" i="7"/>
  <c r="I204" i="7"/>
  <c r="G204" i="7"/>
  <c r="K203" i="7"/>
  <c r="I203" i="7"/>
  <c r="G203" i="7"/>
  <c r="K202" i="7"/>
  <c r="I202" i="7"/>
  <c r="G202" i="7"/>
  <c r="K201" i="7"/>
  <c r="I201" i="7"/>
  <c r="G201" i="7"/>
  <c r="K200" i="7"/>
  <c r="I200" i="7"/>
  <c r="G200" i="7"/>
  <c r="K199" i="7"/>
  <c r="I199" i="7"/>
  <c r="G199" i="7"/>
  <c r="K198" i="7"/>
  <c r="I198" i="7"/>
  <c r="G198" i="7"/>
  <c r="K197" i="7"/>
  <c r="I197" i="7"/>
  <c r="G197" i="7"/>
  <c r="K196" i="7"/>
  <c r="I196" i="7"/>
  <c r="G196" i="7"/>
  <c r="K194" i="7"/>
  <c r="I194" i="7"/>
  <c r="G194" i="7"/>
  <c r="K193" i="7"/>
  <c r="I193" i="7"/>
  <c r="G193" i="7"/>
  <c r="K192" i="7"/>
  <c r="I192" i="7"/>
  <c r="G192" i="7"/>
  <c r="K191" i="7"/>
  <c r="I191" i="7"/>
  <c r="G191" i="7"/>
  <c r="K190" i="7"/>
  <c r="I190" i="7"/>
  <c r="G190" i="7"/>
  <c r="K189" i="7"/>
  <c r="I189" i="7"/>
  <c r="G189" i="7"/>
  <c r="K188" i="7"/>
  <c r="I188" i="7"/>
  <c r="G188" i="7"/>
  <c r="K187" i="7"/>
  <c r="I187" i="7"/>
  <c r="G187" i="7"/>
  <c r="K186" i="7"/>
  <c r="I186" i="7"/>
  <c r="G186" i="7"/>
  <c r="K185" i="7"/>
  <c r="I185" i="7"/>
  <c r="G185" i="7"/>
  <c r="K184" i="7"/>
  <c r="I184" i="7"/>
  <c r="G184" i="7"/>
  <c r="K183" i="7"/>
  <c r="I183" i="7"/>
  <c r="G183" i="7"/>
  <c r="K182" i="7"/>
  <c r="I182" i="7"/>
  <c r="G182" i="7"/>
  <c r="K181" i="7"/>
  <c r="I181" i="7"/>
  <c r="G181" i="7"/>
  <c r="K180" i="7"/>
  <c r="I180" i="7"/>
  <c r="G180" i="7"/>
  <c r="K178" i="7"/>
  <c r="I178" i="7"/>
  <c r="G178" i="7"/>
  <c r="K177" i="7"/>
  <c r="I177" i="7"/>
  <c r="G177" i="7"/>
  <c r="K176" i="7"/>
  <c r="I176" i="7"/>
  <c r="G176" i="7"/>
  <c r="K175" i="7"/>
  <c r="I175" i="7"/>
  <c r="G175" i="7"/>
  <c r="K174" i="7"/>
  <c r="I174" i="7"/>
  <c r="G174" i="7"/>
  <c r="K173" i="7"/>
  <c r="I173" i="7"/>
  <c r="G173" i="7"/>
  <c r="K172" i="7"/>
  <c r="I172" i="7"/>
  <c r="G172" i="7"/>
  <c r="K171" i="7"/>
  <c r="I171" i="7"/>
  <c r="G171" i="7"/>
  <c r="K170" i="7"/>
  <c r="I170" i="7"/>
  <c r="G170" i="7"/>
  <c r="K169" i="7"/>
  <c r="I169" i="7"/>
  <c r="G169" i="7"/>
  <c r="K168" i="7"/>
  <c r="I168" i="7"/>
  <c r="G168" i="7"/>
  <c r="K167" i="7"/>
  <c r="I167" i="7"/>
  <c r="G167" i="7"/>
  <c r="K165" i="7"/>
  <c r="I165" i="7"/>
  <c r="G165" i="7"/>
  <c r="K164" i="7"/>
  <c r="I164" i="7"/>
  <c r="G164" i="7"/>
  <c r="K163" i="7"/>
  <c r="I163" i="7"/>
  <c r="G163" i="7"/>
  <c r="K162" i="7"/>
  <c r="I162" i="7"/>
  <c r="G162" i="7"/>
  <c r="K161" i="7"/>
  <c r="I161" i="7"/>
  <c r="G161" i="7"/>
  <c r="K160" i="7"/>
  <c r="I160" i="7"/>
  <c r="G160" i="7"/>
  <c r="K159" i="7"/>
  <c r="I159" i="7"/>
  <c r="G159" i="7"/>
  <c r="K158" i="7"/>
  <c r="I158" i="7"/>
  <c r="G158" i="7"/>
  <c r="K156" i="7"/>
  <c r="I156" i="7"/>
  <c r="G156" i="7"/>
  <c r="K155" i="7"/>
  <c r="I155" i="7"/>
  <c r="G155" i="7"/>
  <c r="K154" i="7"/>
  <c r="I154" i="7"/>
  <c r="G154" i="7"/>
  <c r="K153" i="7"/>
  <c r="I153" i="7"/>
  <c r="G153" i="7"/>
  <c r="K152" i="7"/>
  <c r="I152" i="7"/>
  <c r="G152" i="7"/>
  <c r="K151" i="7"/>
  <c r="I151" i="7"/>
  <c r="G151" i="7"/>
  <c r="K150" i="7"/>
  <c r="I150" i="7"/>
  <c r="G150" i="7"/>
  <c r="K149" i="7"/>
  <c r="I149" i="7"/>
  <c r="G149" i="7"/>
  <c r="K148" i="7"/>
  <c r="I148" i="7"/>
  <c r="G148" i="7"/>
  <c r="K147" i="7"/>
  <c r="I147" i="7"/>
  <c r="G147" i="7"/>
  <c r="K145" i="7"/>
  <c r="I145" i="7"/>
  <c r="G145" i="7"/>
  <c r="K144" i="7"/>
  <c r="I144" i="7"/>
  <c r="G144" i="7"/>
  <c r="K143" i="7"/>
  <c r="I143" i="7"/>
  <c r="G143" i="7"/>
  <c r="K142" i="7"/>
  <c r="I142" i="7"/>
  <c r="G142" i="7"/>
  <c r="K141" i="7"/>
  <c r="K140" i="7" s="1"/>
  <c r="I141" i="7"/>
  <c r="G141" i="7"/>
  <c r="K139" i="7"/>
  <c r="I139" i="7"/>
  <c r="G139" i="7"/>
  <c r="K138" i="7"/>
  <c r="I138" i="7"/>
  <c r="G138" i="7"/>
  <c r="K137" i="7"/>
  <c r="I137" i="7"/>
  <c r="G137" i="7"/>
  <c r="K136" i="7"/>
  <c r="K134" i="7" s="1"/>
  <c r="I136" i="7"/>
  <c r="G136" i="7"/>
  <c r="K135" i="7"/>
  <c r="I135" i="7"/>
  <c r="I134" i="7" s="1"/>
  <c r="G135" i="7"/>
  <c r="K133" i="7"/>
  <c r="I133" i="7"/>
  <c r="G133" i="7"/>
  <c r="K132" i="7"/>
  <c r="I132" i="7"/>
  <c r="G132" i="7"/>
  <c r="K131" i="7"/>
  <c r="I131" i="7"/>
  <c r="G131" i="7"/>
  <c r="K130" i="7"/>
  <c r="I130" i="7"/>
  <c r="G130" i="7"/>
  <c r="K129" i="7"/>
  <c r="I129" i="7"/>
  <c r="G129" i="7"/>
  <c r="K128" i="7"/>
  <c r="I128" i="7"/>
  <c r="G128" i="7"/>
  <c r="K127" i="7"/>
  <c r="I127" i="7"/>
  <c r="G127" i="7"/>
  <c r="K126" i="7"/>
  <c r="I126" i="7"/>
  <c r="G126" i="7"/>
  <c r="K124" i="7"/>
  <c r="I124" i="7"/>
  <c r="G124" i="7"/>
  <c r="K123" i="7"/>
  <c r="I123" i="7"/>
  <c r="G123" i="7"/>
  <c r="K122" i="7"/>
  <c r="I122" i="7"/>
  <c r="G122" i="7"/>
  <c r="K121" i="7"/>
  <c r="I121" i="7"/>
  <c r="G121" i="7"/>
  <c r="K119" i="7"/>
  <c r="I119" i="7"/>
  <c r="G119" i="7"/>
  <c r="K118" i="7"/>
  <c r="I118" i="7"/>
  <c r="G118" i="7"/>
  <c r="K117" i="7"/>
  <c r="I117" i="7"/>
  <c r="G117" i="7"/>
  <c r="K116" i="7"/>
  <c r="I116" i="7"/>
  <c r="G116" i="7"/>
  <c r="K115" i="7"/>
  <c r="I115" i="7"/>
  <c r="G115" i="7"/>
  <c r="K113" i="7"/>
  <c r="I113" i="7"/>
  <c r="G113" i="7"/>
  <c r="K112" i="7"/>
  <c r="I112" i="7"/>
  <c r="G112" i="7"/>
  <c r="K111" i="7"/>
  <c r="I111" i="7"/>
  <c r="G111" i="7"/>
  <c r="K110" i="7"/>
  <c r="I110" i="7"/>
  <c r="G110" i="7"/>
  <c r="K108" i="7"/>
  <c r="I108" i="7"/>
  <c r="G108" i="7"/>
  <c r="K107" i="7"/>
  <c r="I107" i="7"/>
  <c r="G107" i="7"/>
  <c r="I106" i="7"/>
  <c r="K105" i="7"/>
  <c r="I105" i="7"/>
  <c r="G105" i="7"/>
  <c r="K104" i="7"/>
  <c r="I104" i="7"/>
  <c r="G104" i="7"/>
  <c r="K103" i="7"/>
  <c r="I103" i="7"/>
  <c r="G103" i="7"/>
  <c r="K102" i="7"/>
  <c r="I102" i="7"/>
  <c r="G102" i="7"/>
  <c r="K101" i="7"/>
  <c r="I101" i="7"/>
  <c r="G101" i="7"/>
  <c r="K100" i="7"/>
  <c r="I100" i="7"/>
  <c r="G100" i="7"/>
  <c r="K99" i="7"/>
  <c r="I99" i="7"/>
  <c r="G99" i="7"/>
  <c r="K98" i="7"/>
  <c r="I98" i="7"/>
  <c r="G98" i="7"/>
  <c r="K97" i="7"/>
  <c r="I97" i="7"/>
  <c r="G97" i="7"/>
  <c r="K96" i="7"/>
  <c r="I96" i="7"/>
  <c r="G96" i="7"/>
  <c r="K95" i="7"/>
  <c r="I95" i="7"/>
  <c r="G95" i="7"/>
  <c r="K94" i="7"/>
  <c r="I94" i="7"/>
  <c r="G94" i="7"/>
  <c r="K93" i="7"/>
  <c r="I93" i="7"/>
  <c r="G93" i="7"/>
  <c r="K92" i="7"/>
  <c r="I92" i="7"/>
  <c r="G92" i="7"/>
  <c r="K90" i="7"/>
  <c r="I90" i="7"/>
  <c r="I88" i="7" s="1"/>
  <c r="G90" i="7"/>
  <c r="K89" i="7"/>
  <c r="I89" i="7"/>
  <c r="G89" i="7"/>
  <c r="K87" i="7"/>
  <c r="I87" i="7"/>
  <c r="G87" i="7"/>
  <c r="K86" i="7"/>
  <c r="I86" i="7"/>
  <c r="G86" i="7"/>
  <c r="K85" i="7"/>
  <c r="I85" i="7"/>
  <c r="G85" i="7"/>
  <c r="K84" i="7"/>
  <c r="I84" i="7"/>
  <c r="G84" i="7"/>
  <c r="K83" i="7"/>
  <c r="I83" i="7"/>
  <c r="G83" i="7"/>
  <c r="K82" i="7"/>
  <c r="I82" i="7"/>
  <c r="G82" i="7"/>
  <c r="K81" i="7"/>
  <c r="I81" i="7"/>
  <c r="G81" i="7"/>
  <c r="K80" i="7"/>
  <c r="I80" i="7"/>
  <c r="G80" i="7"/>
  <c r="K79" i="7"/>
  <c r="I79" i="7"/>
  <c r="G79" i="7"/>
  <c r="K78" i="7"/>
  <c r="K77" i="7" s="1"/>
  <c r="I78" i="7"/>
  <c r="G78" i="7"/>
  <c r="K76" i="7"/>
  <c r="I76" i="7"/>
  <c r="G76" i="7"/>
  <c r="K75" i="7"/>
  <c r="I75" i="7"/>
  <c r="G75" i="7"/>
  <c r="K74" i="7"/>
  <c r="I74" i="7"/>
  <c r="G74" i="7"/>
  <c r="K73" i="7"/>
  <c r="I73" i="7"/>
  <c r="G73" i="7"/>
  <c r="K72" i="7"/>
  <c r="I72" i="7"/>
  <c r="G72" i="7"/>
  <c r="K71" i="7"/>
  <c r="I71" i="7"/>
  <c r="G71" i="7"/>
  <c r="K70" i="7"/>
  <c r="I70" i="7"/>
  <c r="G70" i="7"/>
  <c r="K69" i="7"/>
  <c r="I69" i="7"/>
  <c r="G69" i="7"/>
  <c r="K68" i="7"/>
  <c r="I68" i="7"/>
  <c r="G68" i="7"/>
  <c r="K67" i="7"/>
  <c r="I67" i="7"/>
  <c r="G67" i="7"/>
  <c r="G66" i="7" s="1"/>
  <c r="K65" i="7"/>
  <c r="I65" i="7"/>
  <c r="G65" i="7"/>
  <c r="K64" i="7"/>
  <c r="I64" i="7"/>
  <c r="G64" i="7"/>
  <c r="K63" i="7"/>
  <c r="I63" i="7"/>
  <c r="G63" i="7"/>
  <c r="K62" i="7"/>
  <c r="I62" i="7"/>
  <c r="G62" i="7"/>
  <c r="K61" i="7"/>
  <c r="I61" i="7"/>
  <c r="G61" i="7"/>
  <c r="K60" i="7"/>
  <c r="I60" i="7"/>
  <c r="G60" i="7"/>
  <c r="K59" i="7"/>
  <c r="I59" i="7"/>
  <c r="G59" i="7"/>
  <c r="K57" i="7"/>
  <c r="I57" i="7"/>
  <c r="G57" i="7"/>
  <c r="K56" i="7"/>
  <c r="I56" i="7"/>
  <c r="G56" i="7"/>
  <c r="K55" i="7"/>
  <c r="I55" i="7"/>
  <c r="G55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G48" i="7" s="1"/>
  <c r="K47" i="7"/>
  <c r="I47" i="7"/>
  <c r="G47" i="7"/>
  <c r="K46" i="7"/>
  <c r="I46" i="7"/>
  <c r="G46" i="7"/>
  <c r="K45" i="7"/>
  <c r="I45" i="7"/>
  <c r="G45" i="7"/>
  <c r="K44" i="7"/>
  <c r="K43" i="7" s="1"/>
  <c r="I44" i="7"/>
  <c r="G44" i="7"/>
  <c r="K42" i="7"/>
  <c r="I42" i="7"/>
  <c r="G42" i="7"/>
  <c r="K41" i="7"/>
  <c r="I41" i="7"/>
  <c r="G41" i="7"/>
  <c r="K39" i="7"/>
  <c r="I39" i="7"/>
  <c r="G39" i="7"/>
  <c r="K38" i="7"/>
  <c r="I38" i="7"/>
  <c r="G38" i="7"/>
  <c r="K37" i="7"/>
  <c r="I37" i="7"/>
  <c r="G37" i="7"/>
  <c r="K36" i="7"/>
  <c r="I36" i="7"/>
  <c r="G36" i="7"/>
  <c r="K35" i="7"/>
  <c r="I35" i="7"/>
  <c r="G35" i="7"/>
  <c r="K34" i="7"/>
  <c r="I34" i="7"/>
  <c r="I32" i="7" s="1"/>
  <c r="G34" i="7"/>
  <c r="K33" i="7"/>
  <c r="I33" i="7"/>
  <c r="G33" i="7"/>
  <c r="K31" i="7"/>
  <c r="I31" i="7"/>
  <c r="G31" i="7"/>
  <c r="K30" i="7"/>
  <c r="I30" i="7"/>
  <c r="G30" i="7"/>
  <c r="K29" i="7"/>
  <c r="I29" i="7"/>
  <c r="G29" i="7"/>
  <c r="K28" i="7"/>
  <c r="I28" i="7"/>
  <c r="G28" i="7"/>
  <c r="K27" i="7"/>
  <c r="I27" i="7"/>
  <c r="G27" i="7"/>
  <c r="K25" i="7"/>
  <c r="I25" i="7"/>
  <c r="G25" i="7"/>
  <c r="K24" i="7"/>
  <c r="I24" i="7"/>
  <c r="G24" i="7"/>
  <c r="G23" i="7" s="1"/>
  <c r="K22" i="7"/>
  <c r="I22" i="7"/>
  <c r="G22" i="7"/>
  <c r="K21" i="7"/>
  <c r="I21" i="7"/>
  <c r="G21" i="7"/>
  <c r="K20" i="7"/>
  <c r="I20" i="7"/>
  <c r="G20" i="7"/>
  <c r="K19" i="7"/>
  <c r="I19" i="7"/>
  <c r="G19" i="7"/>
  <c r="K18" i="7"/>
  <c r="I18" i="7"/>
  <c r="G18" i="7"/>
  <c r="K17" i="7"/>
  <c r="I17" i="7"/>
  <c r="G17" i="7"/>
  <c r="K16" i="7"/>
  <c r="I16" i="7"/>
  <c r="G16" i="7"/>
  <c r="K15" i="7"/>
  <c r="I15" i="7"/>
  <c r="G15" i="7"/>
  <c r="K14" i="7"/>
  <c r="I14" i="7"/>
  <c r="G14" i="7"/>
  <c r="K13" i="7"/>
  <c r="I13" i="7"/>
  <c r="G13" i="7"/>
  <c r="K11" i="7"/>
  <c r="I11" i="7"/>
  <c r="G11" i="7"/>
  <c r="K10" i="7"/>
  <c r="I10" i="7"/>
  <c r="G10" i="7"/>
  <c r="K23" i="7" l="1"/>
  <c r="I26" i="7"/>
  <c r="I40" i="7"/>
  <c r="I43" i="7"/>
  <c r="K166" i="7"/>
  <c r="L170" i="7"/>
  <c r="L174" i="7"/>
  <c r="L178" i="7"/>
  <c r="K179" i="7"/>
  <c r="G223" i="7"/>
  <c r="L226" i="7"/>
  <c r="G251" i="7"/>
  <c r="L254" i="7"/>
  <c r="L258" i="7"/>
  <c r="G266" i="7"/>
  <c r="L272" i="7"/>
  <c r="L280" i="7"/>
  <c r="L284" i="7"/>
  <c r="K66" i="7"/>
  <c r="G77" i="7"/>
  <c r="I91" i="7"/>
  <c r="I120" i="7"/>
  <c r="I125" i="7"/>
  <c r="K195" i="7"/>
  <c r="K273" i="7"/>
  <c r="K285" i="7"/>
  <c r="I58" i="7"/>
  <c r="I114" i="7"/>
  <c r="K146" i="7"/>
  <c r="G166" i="7"/>
  <c r="L168" i="7"/>
  <c r="L172" i="7"/>
  <c r="L176" i="7"/>
  <c r="G179" i="7"/>
  <c r="L224" i="7"/>
  <c r="L228" i="7"/>
  <c r="L252" i="7"/>
  <c r="L256" i="7"/>
  <c r="K266" i="7"/>
  <c r="L270" i="7"/>
  <c r="G279" i="7"/>
  <c r="L282" i="7"/>
  <c r="I9" i="7"/>
  <c r="I12" i="7"/>
  <c r="I48" i="7"/>
  <c r="I66" i="7"/>
  <c r="I109" i="7"/>
  <c r="G12" i="7"/>
  <c r="G43" i="7"/>
  <c r="G58" i="7"/>
  <c r="G134" i="7"/>
  <c r="G140" i="7"/>
  <c r="G260" i="7"/>
  <c r="L264" i="7"/>
  <c r="L15" i="7"/>
  <c r="G9" i="7"/>
  <c r="L11" i="7"/>
  <c r="L53" i="7"/>
  <c r="L262" i="7"/>
  <c r="I260" i="7"/>
  <c r="L59" i="7"/>
  <c r="L61" i="7"/>
  <c r="L268" i="7"/>
  <c r="I266" i="7"/>
  <c r="I23" i="7"/>
  <c r="G26" i="7"/>
  <c r="L27" i="7"/>
  <c r="L31" i="7"/>
  <c r="G32" i="7"/>
  <c r="L37" i="7"/>
  <c r="G40" i="7"/>
  <c r="I77" i="7"/>
  <c r="G88" i="7"/>
  <c r="K88" i="7"/>
  <c r="G106" i="7"/>
  <c r="K106" i="7"/>
  <c r="G114" i="7"/>
  <c r="K114" i="7"/>
  <c r="G120" i="7"/>
  <c r="K120" i="7"/>
  <c r="I140" i="7"/>
  <c r="I146" i="7"/>
  <c r="G146" i="7"/>
  <c r="L160" i="7"/>
  <c r="L162" i="7"/>
  <c r="L164" i="7"/>
  <c r="L182" i="7"/>
  <c r="L184" i="7"/>
  <c r="L186" i="7"/>
  <c r="L188" i="7"/>
  <c r="L190" i="7"/>
  <c r="L192" i="7"/>
  <c r="L194" i="7"/>
  <c r="G195" i="7"/>
  <c r="L198" i="7"/>
  <c r="L200" i="7"/>
  <c r="L202" i="7"/>
  <c r="L204" i="7"/>
  <c r="L206" i="7"/>
  <c r="L208" i="7"/>
  <c r="L210" i="7"/>
  <c r="L212" i="7"/>
  <c r="G214" i="7"/>
  <c r="K214" i="7"/>
  <c r="L216" i="7"/>
  <c r="L218" i="7"/>
  <c r="G220" i="7"/>
  <c r="K220" i="7"/>
  <c r="L222" i="7"/>
  <c r="L230" i="7"/>
  <c r="G232" i="7"/>
  <c r="K232" i="7"/>
  <c r="K290" i="7" s="1"/>
  <c r="L234" i="7"/>
  <c r="L236" i="7"/>
  <c r="L238" i="7"/>
  <c r="L240" i="7"/>
  <c r="L242" i="7"/>
  <c r="G244" i="7"/>
  <c r="K244" i="7"/>
  <c r="L246" i="7"/>
  <c r="L248" i="7"/>
  <c r="L250" i="7"/>
  <c r="L274" i="7"/>
  <c r="L276" i="7"/>
  <c r="L278" i="7"/>
  <c r="L286" i="7"/>
  <c r="L288" i="7"/>
  <c r="L13" i="7"/>
  <c r="L12" i="7" s="1"/>
  <c r="L17" i="7"/>
  <c r="L19" i="7"/>
  <c r="L21" i="7"/>
  <c r="L25" i="7"/>
  <c r="L29" i="7"/>
  <c r="L33" i="7"/>
  <c r="L35" i="7"/>
  <c r="L39" i="7"/>
  <c r="L41" i="7"/>
  <c r="L45" i="7"/>
  <c r="L49" i="7"/>
  <c r="L51" i="7"/>
  <c r="L48" i="7" s="1"/>
  <c r="L55" i="7"/>
  <c r="L57" i="7"/>
  <c r="L10" i="7"/>
  <c r="L9" i="7" s="1"/>
  <c r="K12" i="7"/>
  <c r="L14" i="7"/>
  <c r="L16" i="7"/>
  <c r="L18" i="7"/>
  <c r="L20" i="7"/>
  <c r="L22" i="7"/>
  <c r="L24" i="7"/>
  <c r="K26" i="7"/>
  <c r="L28" i="7"/>
  <c r="L30" i="7"/>
  <c r="K32" i="7"/>
  <c r="L34" i="7"/>
  <c r="L36" i="7"/>
  <c r="L32" i="7" s="1"/>
  <c r="L38" i="7"/>
  <c r="K40" i="7"/>
  <c r="L42" i="7"/>
  <c r="L44" i="7"/>
  <c r="L46" i="7"/>
  <c r="K48" i="7"/>
  <c r="L50" i="7"/>
  <c r="L52" i="7"/>
  <c r="L54" i="7"/>
  <c r="L56" i="7"/>
  <c r="K58" i="7"/>
  <c r="L60" i="7"/>
  <c r="L62" i="7"/>
  <c r="L64" i="7"/>
  <c r="L68" i="7"/>
  <c r="L70" i="7"/>
  <c r="L72" i="7"/>
  <c r="L74" i="7"/>
  <c r="L76" i="7"/>
  <c r="L78" i="7"/>
  <c r="L80" i="7"/>
  <c r="G91" i="7"/>
  <c r="K91" i="7"/>
  <c r="G109" i="7"/>
  <c r="K109" i="7"/>
  <c r="G125" i="7"/>
  <c r="K125" i="7"/>
  <c r="K157" i="7"/>
  <c r="I157" i="7"/>
  <c r="I166" i="7"/>
  <c r="L180" i="7"/>
  <c r="I179" i="7"/>
  <c r="L47" i="7"/>
  <c r="L63" i="7"/>
  <c r="L65" i="7"/>
  <c r="L67" i="7"/>
  <c r="L69" i="7"/>
  <c r="L71" i="7"/>
  <c r="L73" i="7"/>
  <c r="L75" i="7"/>
  <c r="L79" i="7"/>
  <c r="L81" i="7"/>
  <c r="L196" i="7"/>
  <c r="I195" i="7"/>
  <c r="G157" i="7"/>
  <c r="L161" i="7"/>
  <c r="L163" i="7"/>
  <c r="L165" i="7"/>
  <c r="L167" i="7"/>
  <c r="L169" i="7"/>
  <c r="L171" i="7"/>
  <c r="L173" i="7"/>
  <c r="L175" i="7"/>
  <c r="L177" i="7"/>
  <c r="L181" i="7"/>
  <c r="L183" i="7"/>
  <c r="L185" i="7"/>
  <c r="L187" i="7"/>
  <c r="L189" i="7"/>
  <c r="L191" i="7"/>
  <c r="L193" i="7"/>
  <c r="L197" i="7"/>
  <c r="L199" i="7"/>
  <c r="L201" i="7"/>
  <c r="L203" i="7"/>
  <c r="L205" i="7"/>
  <c r="L207" i="7"/>
  <c r="L209" i="7"/>
  <c r="L211" i="7"/>
  <c r="L213" i="7"/>
  <c r="L215" i="7"/>
  <c r="L217" i="7"/>
  <c r="L219" i="7"/>
  <c r="L221" i="7"/>
  <c r="I223" i="7"/>
  <c r="L225" i="7"/>
  <c r="L227" i="7"/>
  <c r="I229" i="7"/>
  <c r="L231" i="7"/>
  <c r="L233" i="7"/>
  <c r="L235" i="7"/>
  <c r="L237" i="7"/>
  <c r="L239" i="7"/>
  <c r="L241" i="7"/>
  <c r="L243" i="7"/>
  <c r="L245" i="7"/>
  <c r="L247" i="7"/>
  <c r="L249" i="7"/>
  <c r="I251" i="7"/>
  <c r="L253" i="7"/>
  <c r="L255" i="7"/>
  <c r="L257" i="7"/>
  <c r="L259" i="7"/>
  <c r="L261" i="7"/>
  <c r="L263" i="7"/>
  <c r="L265" i="7"/>
  <c r="L267" i="7"/>
  <c r="L269" i="7"/>
  <c r="L271" i="7"/>
  <c r="I273" i="7"/>
  <c r="I290" i="7" s="1"/>
  <c r="L275" i="7"/>
  <c r="L277" i="7"/>
  <c r="I279" i="7"/>
  <c r="L281" i="7"/>
  <c r="L283" i="7"/>
  <c r="I285" i="7"/>
  <c r="L287" i="7"/>
  <c r="L289" i="7"/>
  <c r="L229" i="7"/>
  <c r="L40" i="7"/>
  <c r="K9" i="7"/>
  <c r="L83" i="7"/>
  <c r="L85" i="7"/>
  <c r="L87" i="7"/>
  <c r="L89" i="7"/>
  <c r="L93" i="7"/>
  <c r="L95" i="7"/>
  <c r="L97" i="7"/>
  <c r="L99" i="7"/>
  <c r="L101" i="7"/>
  <c r="L103" i="7"/>
  <c r="L105" i="7"/>
  <c r="L107" i="7"/>
  <c r="L111" i="7"/>
  <c r="L113" i="7"/>
  <c r="L115" i="7"/>
  <c r="L117" i="7"/>
  <c r="L119" i="7"/>
  <c r="L121" i="7"/>
  <c r="L123" i="7"/>
  <c r="L127" i="7"/>
  <c r="L129" i="7"/>
  <c r="L131" i="7"/>
  <c r="L133" i="7"/>
  <c r="L135" i="7"/>
  <c r="L137" i="7"/>
  <c r="L139" i="7"/>
  <c r="L141" i="7"/>
  <c r="L143" i="7"/>
  <c r="L145" i="7"/>
  <c r="L147" i="7"/>
  <c r="L149" i="7"/>
  <c r="L151" i="7"/>
  <c r="L153" i="7"/>
  <c r="L155" i="7"/>
  <c r="L158" i="7"/>
  <c r="L82" i="7"/>
  <c r="L84" i="7"/>
  <c r="L86" i="7"/>
  <c r="L90" i="7"/>
  <c r="L92" i="7"/>
  <c r="L94" i="7"/>
  <c r="L96" i="7"/>
  <c r="L98" i="7"/>
  <c r="L100" i="7"/>
  <c r="L102" i="7"/>
  <c r="L104" i="7"/>
  <c r="L108" i="7"/>
  <c r="L110" i="7"/>
  <c r="L112" i="7"/>
  <c r="L116" i="7"/>
  <c r="L118" i="7"/>
  <c r="L122" i="7"/>
  <c r="L124" i="7"/>
  <c r="L126" i="7"/>
  <c r="L128" i="7"/>
  <c r="L130" i="7"/>
  <c r="L132" i="7"/>
  <c r="L136" i="7"/>
  <c r="L138" i="7"/>
  <c r="L142" i="7"/>
  <c r="L144" i="7"/>
  <c r="L148" i="7"/>
  <c r="L150" i="7"/>
  <c r="L152" i="7"/>
  <c r="L154" i="7"/>
  <c r="L156" i="7"/>
  <c r="L159" i="7"/>
  <c r="L220" i="7"/>
  <c r="G290" i="7"/>
  <c r="L291" i="7" s="1"/>
  <c r="L23" i="7" l="1"/>
  <c r="L232" i="7"/>
  <c r="L214" i="7"/>
  <c r="L26" i="7"/>
  <c r="L273" i="7"/>
  <c r="L260" i="7"/>
  <c r="L66" i="7"/>
  <c r="L285" i="7"/>
  <c r="L279" i="7"/>
  <c r="L266" i="7"/>
  <c r="L244" i="7"/>
  <c r="L223" i="7"/>
  <c r="L166" i="7"/>
  <c r="L58" i="7"/>
  <c r="L251" i="7"/>
  <c r="L125" i="7"/>
  <c r="L109" i="7"/>
  <c r="L77" i="7"/>
  <c r="L106" i="7"/>
  <c r="L88" i="7"/>
  <c r="L195" i="7"/>
  <c r="L179" i="7"/>
  <c r="L43" i="7"/>
  <c r="L157" i="7"/>
  <c r="L140" i="7"/>
  <c r="L114" i="7"/>
  <c r="L91" i="7"/>
  <c r="L146" i="7"/>
  <c r="L134" i="7"/>
  <c r="L120" i="7"/>
  <c r="L290" i="7" l="1"/>
  <c r="L292" i="7" s="1"/>
  <c r="L293" i="7" s="1"/>
  <c r="L294" i="7" s="1"/>
  <c r="L295" i="7" s="1"/>
  <c r="L296" i="7" s="1"/>
  <c r="L297" i="7" s="1"/>
  <c r="L298" i="7" s="1"/>
  <c r="L299" i="7" s="1"/>
  <c r="L300" i="7" s="1"/>
</calcChain>
</file>

<file path=xl/sharedStrings.xml><?xml version="1.0" encoding="utf-8"?>
<sst xmlns="http://schemas.openxmlformats.org/spreadsheetml/2006/main" count="592" uniqueCount="224">
  <si>
    <t>განზ.</t>
  </si>
  <si>
    <t>ხელფასი</t>
  </si>
  <si>
    <t>NN</t>
  </si>
  <si>
    <t>1</t>
  </si>
  <si>
    <t>ჯამი</t>
  </si>
  <si>
    <t>ჯამი:</t>
  </si>
  <si>
    <t>სულ.</t>
  </si>
  <si>
    <t>ნორმატ.</t>
  </si>
  <si>
    <t>რაოდენობა</t>
  </si>
  <si>
    <t>მასალა</t>
  </si>
  <si>
    <t>მანქანა–მექანიზმები</t>
  </si>
  <si>
    <t>ერთის ფასი</t>
  </si>
  <si>
    <t>Sesასrulebeli samuSaoebis xarjTaღრიcxva</t>
  </si>
  <si>
    <t>ზედნადები ხარჯი:</t>
  </si>
  <si>
    <t>გეგმიური დაგროვება:</t>
  </si>
  <si>
    <t>დანართი: #1</t>
  </si>
  <si>
    <t>ტრანსპორტირება</t>
  </si>
  <si>
    <t>გაუთვალისწინებელი ხარჯი</t>
  </si>
  <si>
    <t>forma#1</t>
  </si>
  <si>
    <t>ლამინირებული იატაკის დემონტაჟი</t>
  </si>
  <si>
    <t>ლამინირებული პლინტუსებსის მონტაჟი</t>
  </si>
  <si>
    <t>კიბის უჯრედის დამუშავება და შეღევა</t>
  </si>
  <si>
    <t>თაბაშირ/მუყაოს ტიხრების მოწყობა</t>
  </si>
  <si>
    <t>კუანა ეზოში პროფნასტილის სახურავის მონტაჟი</t>
  </si>
  <si>
    <t>მისაღებში ბარის მოწყობა</t>
  </si>
  <si>
    <t>სარდაფში იატაკის მოჭიმვა</t>
  </si>
  <si>
    <t>სარდაფში კედლების გალესვა</t>
  </si>
  <si>
    <t>სარდაფში კერამო-გრანიტის დაგება</t>
  </si>
  <si>
    <t>სარდაფში ელექტროობის მოწყობა</t>
  </si>
  <si>
    <t>სარდაფში გათბობის  მოწყობა</t>
  </si>
  <si>
    <t>სარდაფში ვენტილაციის  მოწყობა</t>
  </si>
  <si>
    <t>სარდაფში კარის ღიობის ამოჭრა</t>
  </si>
  <si>
    <t>სარდაფში კიბის უჯრედის თავზე კარბოლუქსის გადახურვის მოწყობა</t>
  </si>
  <si>
    <t>შენობაში შესასვლელი რკინის კარის დამუშავება და შეღებვა</t>
  </si>
  <si>
    <t>წინა ეზოში კედლების გასუფთავება და შეღებვა</t>
  </si>
  <si>
    <t>წინა ეზოში რკინის კონსტრუქციების დამუშავება და შეღებვა</t>
  </si>
  <si>
    <t>კვ/მ</t>
  </si>
  <si>
    <t>შრომის დანახარჯი</t>
  </si>
  <si>
    <t>ცალი</t>
  </si>
  <si>
    <t>ჭერის განათება (ბრა)</t>
  </si>
  <si>
    <t>ჭერის წერტილოვანი განათება</t>
  </si>
  <si>
    <t>დამხმარე მასალა</t>
  </si>
  <si>
    <t>კომპლ.</t>
  </si>
  <si>
    <t>მეტრი</t>
  </si>
  <si>
    <t>შრომის დანახარჯი (კიბის საფეხური)</t>
  </si>
  <si>
    <t>შრომის დანახარჯი (კიბის უჯრედის ბაქანი)</t>
  </si>
  <si>
    <t>შრომის დანახარჯი (კიბის უჯრედის მოაჯირი)</t>
  </si>
  <si>
    <t>კედლების დამუშავება და შეღებვა</t>
  </si>
  <si>
    <t>შრომის დანახარჯი (თ/მუყაოს კედლის დემონტაჟი)</t>
  </si>
  <si>
    <t>შრომის დანახარჯი (დაბალი ბარის ტიხარის მოწყობა ხის ფიცარით და დაბალი კარით)</t>
  </si>
  <si>
    <t>გასააგორებელი შუშის კარი (გარმოშკა)</t>
  </si>
  <si>
    <t>გასაგორებელი გამომწვარი შუშის კარის დამზადება და მონტაჟი (5,33*2,7)</t>
  </si>
  <si>
    <t>ფანჯრის გისოსი თეთრი (2,37*1,71)</t>
  </si>
  <si>
    <t>ფანჯრის გისოსი თეთრი (0,95*1,77)</t>
  </si>
  <si>
    <t>ფანჯრის გისოსი თეთრი (0,93*1,77)</t>
  </si>
  <si>
    <t>ფანჯრის გისოსი თეთრი (0,87*1,43)</t>
  </si>
  <si>
    <t>ფანჯრის გისოსი თეთრი (0,89*1,76)</t>
  </si>
  <si>
    <t>ფანჯრის გისოსი თეთრი (2,31*1,73)</t>
  </si>
  <si>
    <t>ფანჯრის გისოსი თეთრი (1*1)</t>
  </si>
  <si>
    <t>მილი 100მმ.</t>
  </si>
  <si>
    <t>მუხლი 100მმ.</t>
  </si>
  <si>
    <t>სილკონი სისტა</t>
  </si>
  <si>
    <t>კუბ/მ</t>
  </si>
  <si>
    <t>არმატურა ფ-12</t>
  </si>
  <si>
    <t>ხის მასალა</t>
  </si>
  <si>
    <t>გამომწვარი მავთული 1,5მმ.</t>
  </si>
  <si>
    <t>ლამინირებული ფანერა</t>
  </si>
  <si>
    <t>ბეტონი ბ-25</t>
  </si>
  <si>
    <t>ლურსმანი</t>
  </si>
  <si>
    <t>რკნის საჭრეი ქვა</t>
  </si>
  <si>
    <t>ხის საჭრელი ქვა</t>
  </si>
  <si>
    <t>ტონა</t>
  </si>
  <si>
    <t>კგ.</t>
  </si>
  <si>
    <t>შრომის დანახარჯი (ბაქანი და კედელი)</t>
  </si>
  <si>
    <t>შრომის დანახარჯი (ლითონის კონსტრუქციებს მოწყობა  და კარბოლუქსით გადახურვა)</t>
  </si>
  <si>
    <t>მილი-კვადრატი 50*50</t>
  </si>
  <si>
    <t>გარბოლუქსი</t>
  </si>
  <si>
    <t>ელექტროდი</t>
  </si>
  <si>
    <t>შეკვრა</t>
  </si>
  <si>
    <t>რკინის საჭრელი ქვა</t>
  </si>
  <si>
    <t>დამხმარე მასლა</t>
  </si>
  <si>
    <t xml:space="preserve">შრომის დანახარჯი </t>
  </si>
  <si>
    <t>ეზოში შესასვლელი ალაყაფის კარისა და რკინის ღობის დამუშავება და შეღებვა</t>
  </si>
  <si>
    <t>კარის საკეტი</t>
  </si>
  <si>
    <t>უკანა ეზოში პროფნასტილის  სახურავის დემონტაჟი</t>
  </si>
  <si>
    <t>სხავდასხა ხარჯი</t>
  </si>
  <si>
    <t>არსებული  თ/მუყაოს ჭერების გასუფთავება და მომზადება სამღებრო სამუშაოებისათვის</t>
  </si>
  <si>
    <t>არსებული  თ/მუყაოს კედლებიდან შპალერის ჩამოხცნა და მომზადება სამღებრო სამუშაოებისათვის</t>
  </si>
  <si>
    <t>ფითხი (კნაუფის ფუგა-გიფსი)</t>
  </si>
  <si>
    <t>ტომარა</t>
  </si>
  <si>
    <t>ფითხი (კნაუფის სატენ-გიფსი)</t>
  </si>
  <si>
    <t>სამალიარო მარლა</t>
  </si>
  <si>
    <t>გორგოლ.</t>
  </si>
  <si>
    <t>ზუმფაარა</t>
  </si>
  <si>
    <t>სამალიარო კუთხოვანა</t>
  </si>
  <si>
    <t>გრუნტი 10ლ.</t>
  </si>
  <si>
    <t>ბალონი</t>
  </si>
  <si>
    <t>სილიკონი</t>
  </si>
  <si>
    <t>ლამინირებილი იატაკის დაგება</t>
  </si>
  <si>
    <t>სახრახნისი</t>
  </si>
  <si>
    <t>ლამინირებული პლინტუსი</t>
  </si>
  <si>
    <t>ყოველდღიური მუშა-ხელი(  4 ადამინანი)</t>
  </si>
  <si>
    <t>დღე</t>
  </si>
  <si>
    <t>ავეჯის სარდაფში დასაწყობება</t>
  </si>
  <si>
    <t>რემონტის დასრულების შემდეგ ობიექტის დასუფთავება</t>
  </si>
  <si>
    <t>ზოლოვანა</t>
  </si>
  <si>
    <t>თ/მუყაოს ფილა</t>
  </si>
  <si>
    <t>უვ-პროფილი 0.6მმ</t>
  </si>
  <si>
    <t xml:space="preserve">ცვ-პროფილი 0.6მმ. </t>
  </si>
  <si>
    <t>თბო-იზოლაცია (ქვა-ბამბა) 7 სმ.</t>
  </si>
  <si>
    <t>ბურღთავიანი სახრახნისი 25-იანი</t>
  </si>
  <si>
    <t>კოლოფ.</t>
  </si>
  <si>
    <t>ბურღთავიანი სახრახნისი 35-იანი</t>
  </si>
  <si>
    <t>დუბელ-ლურსმანი 6/35</t>
  </si>
  <si>
    <t>ფანჯრებზე გისოსების დამზადება და მონტაჟი</t>
  </si>
  <si>
    <t>პროფნასტილი 0.5-იანი</t>
  </si>
  <si>
    <t>ბურღთავიანი სახრახნისი 8 სმ.</t>
  </si>
  <si>
    <t>უკანა ეზოში კედლების გასუფთავება  და შეღებვა</t>
  </si>
  <si>
    <t>ფასადის გრუნტი10ლ. (კაპაროლი)</t>
  </si>
  <si>
    <t xml:space="preserve"> გრუნტი10ლ. (კაპაროლი)</t>
  </si>
  <si>
    <t>ქვიშა (შავი)</t>
  </si>
  <si>
    <t>ცემენტი</t>
  </si>
  <si>
    <t>მილი-კვადრატი 20*40</t>
  </si>
  <si>
    <t>ქვიშა (ყვითელი)</t>
  </si>
  <si>
    <t>მილი-კვადრატი 1.5*1.5</t>
  </si>
  <si>
    <t>წებო-ცემენტი</t>
  </si>
  <si>
    <t>ფუგა</t>
  </si>
  <si>
    <t>შრომის დანახარჯი (კერამო-გრანიტის დაგება)</t>
  </si>
  <si>
    <t>კერამო-გრანიტის  ფილა</t>
  </si>
  <si>
    <t>კლიპსი</t>
  </si>
  <si>
    <t>სოლი</t>
  </si>
  <si>
    <t>სარდაფში კანალიზაციის მილის გადატანა</t>
  </si>
  <si>
    <t>ზუმფარა</t>
  </si>
  <si>
    <t>რკინის საღებავი (მუქი ყავისფერი)</t>
  </si>
  <si>
    <t>გამხსნელი</t>
  </si>
  <si>
    <t>ლიტრ.</t>
  </si>
  <si>
    <t>დ.ღ.გ.</t>
  </si>
  <si>
    <t>გარე კუთხე</t>
  </si>
  <si>
    <t>შიდა კუთხე</t>
  </si>
  <si>
    <t>გადასაბმელი</t>
  </si>
  <si>
    <t>დაბოლოება</t>
  </si>
  <si>
    <t>ფრიზელინის ქაღალდი (გერმანული)</t>
  </si>
  <si>
    <t>სხვადასხვა მასალა</t>
  </si>
  <si>
    <t>ელექტრო-როზეტების, ელ. ჩამრთველებს, ჭერის განათებების, წერტილოვანი განათებების მონტაჟი</t>
  </si>
  <si>
    <t>სარდაფში და სარდაფის ჩასასვლელში ჭერის გასუფთავება და შეღებვა</t>
  </si>
  <si>
    <t>სარდაფში გარდექსის  ტიხრების მონტაჟი</t>
  </si>
  <si>
    <t>გარდექსის ფილა (კნაუფი)</t>
  </si>
  <si>
    <t xml:space="preserve"> სახრახნისი 25-იანი</t>
  </si>
  <si>
    <t>სახრახნი (სემიჩკა)</t>
  </si>
  <si>
    <t>შრომის დანახარჯი (რადიატორების მონტაჟი)</t>
  </si>
  <si>
    <t>შრომის დანახარჯი (ქვაბის მონტაჟი)</t>
  </si>
  <si>
    <t xml:space="preserve">პანელური რადიატორი 1,6-იანი </t>
  </si>
  <si>
    <t xml:space="preserve">პანელური რადიატორი 1,2-იანი </t>
  </si>
  <si>
    <t xml:space="preserve">პანელური რადიატორი 0.8-იანი </t>
  </si>
  <si>
    <t>გათბობის ქვაბი 24 კილოვატი</t>
  </si>
  <si>
    <t>ქვაბის კომპლწქტი</t>
  </si>
  <si>
    <t>რადიატორის ვინტილი</t>
  </si>
  <si>
    <t>მეტალო-მილი 16-იანი</t>
  </si>
  <si>
    <t>დუბელ-სახრახნისი</t>
  </si>
  <si>
    <t>ხამუთი</t>
  </si>
  <si>
    <t>კოლოფი</t>
  </si>
  <si>
    <t xml:space="preserve">ბოჩკოვანი- მილი </t>
  </si>
  <si>
    <t>ამერიკანკა</t>
  </si>
  <si>
    <t>ბოჩკოვანი- მილი  20-იანი</t>
  </si>
  <si>
    <t>სარდაფში შესასვლელი რკნის კარის დამუშავება და შეღებვა</t>
  </si>
  <si>
    <t>საღებავი წყალი-ემულსია 15ლ. (კაპადინი)</t>
  </si>
  <si>
    <t>არსებული  თ/მუყაოს ჭერის შეღებვა</t>
  </si>
  <si>
    <t>საღებავი წყალი-ემულსია 15ლ. (კაპასინადი)</t>
  </si>
  <si>
    <t>ელ.როზეტი  (ერთკლავიშა  ლეგრანდი)</t>
  </si>
  <si>
    <t>ელ.ჩამრთველი (ერთკლავიშა ლეგრანდი)</t>
  </si>
  <si>
    <t>ელ.ჩამრთველი  (ორკლავიშა ლეგრანდი)</t>
  </si>
  <si>
    <t>ლამინირებული პარკეტი  8მმ. კლასი 32</t>
  </si>
  <si>
    <t>ლამინირებული პარკეტის  ქვეშაგები მწვანე</t>
  </si>
  <si>
    <t>ლაქის მომხსნელი სითხე 1ლ.</t>
  </si>
  <si>
    <t>ქილა</t>
  </si>
  <si>
    <t>ხის ლაქი 5ლ.</t>
  </si>
  <si>
    <t>სახრახნისი (სემიჩკა)</t>
  </si>
  <si>
    <t>მილ-კვადრატი 10*10</t>
  </si>
  <si>
    <t>მილ-კვადრატი 30*20</t>
  </si>
  <si>
    <t>გრუნტი 3ლ.</t>
  </si>
  <si>
    <t>საღებავი 3ლ. (თეთრი)</t>
  </si>
  <si>
    <t>შრომის დანახარჯი (გისოსების დამზადება და მონტაჟი)</t>
  </si>
  <si>
    <t>ფასადის საღებავი  სილიკონიანი  (კაპაროლი) 15კგ.</t>
  </si>
  <si>
    <t xml:space="preserve"> საღებავი წყალი-ემულსია თეთრი  (კაპადინი) 15კგ.</t>
  </si>
  <si>
    <t>საღებავი 2,5ლ.</t>
  </si>
  <si>
    <t>გამხსნელი 0,85ლ.</t>
  </si>
  <si>
    <t>რკინის საღებავი 2,5ლ. (მუქი ყავისფერი)</t>
  </si>
  <si>
    <t>რკინის საღებავი 2,5ლ. (მწვანე)</t>
  </si>
  <si>
    <t>ფასადის საღებავი სილიკონიანი (კაპაროლი) 15კგ.</t>
  </si>
  <si>
    <t>რკინის საღებავი  2,5 ლ.(შავი)</t>
  </si>
  <si>
    <t>ჰაერსატარების დამზადება</t>
  </si>
  <si>
    <t>მიმწოდებელი და გამწოვი ვენტილაცია 1000მ3/სთ. ჰაერის წარმადობით</t>
  </si>
  <si>
    <t>ცხაურების მოწოდება და გაწოვა 400*200 რეგულირებადი</t>
  </si>
  <si>
    <t>ცხურები 200*100</t>
  </si>
  <si>
    <t>ხმაურ დამხშობი 1000მ3/სთ. ჰაერზე</t>
  </si>
  <si>
    <t>ჰაერის ფილტრის სექცია</t>
  </si>
  <si>
    <t>ჰარემილები და გამწოვი ცხაურები 400*300</t>
  </si>
  <si>
    <t>თვითწებვადი კაუჩუკი ბ-6მმ.</t>
  </si>
  <si>
    <t>შრომის დანახარჯი (ჰაერსატარებლის მონტაჟი)</t>
  </si>
  <si>
    <t>შრომის დანახარჯი (კაუჩუკის და დამხმარე მასალების მონტაჟი)</t>
  </si>
  <si>
    <t>შრომის დანახარჯი (ვენტილაციის მონტაჟი კრონშტეინები)</t>
  </si>
  <si>
    <t>შრომის დანახარჯი (ჰაერის ფილტრების მონტაჟი)</t>
  </si>
  <si>
    <t>შრომის დანახარჯი (ელექტრო-კალორიფერის მონტაჟი)</t>
  </si>
  <si>
    <t>შრომის დანახარჯი (ცხაურების მონტაჟი)</t>
  </si>
  <si>
    <t>შრომის დანახარჯი (თვითწებვადი კაუჩუკის მონტაჟი)</t>
  </si>
  <si>
    <t>გამწოვი ვენტილატორი ფ-150</t>
  </si>
  <si>
    <t>წერტ.</t>
  </si>
  <si>
    <t>ლე.სადენი 2,5*3</t>
  </si>
  <si>
    <t>ელ. სადენი 1,5*3</t>
  </si>
  <si>
    <t>ელ. ჩამრთველი (ერთკლავიშა ლეგრანდი)</t>
  </si>
  <si>
    <t>გამანაწილებელი კოლოფი</t>
  </si>
  <si>
    <t>`</t>
  </si>
  <si>
    <t>ელ.ავტომატი</t>
  </si>
  <si>
    <t>ელ.ავტომატი კოლოფი</t>
  </si>
  <si>
    <t>ლე.სადენი 4*3</t>
  </si>
  <si>
    <t>შრომის დანახარჯი (ბრების მიყენება)</t>
  </si>
  <si>
    <t>სარდაფში კედლების დამუშავება და შეღებვა</t>
  </si>
  <si>
    <t>შრომის დანახარჯი (კერამო-გრანიტის პლინტუსის გაკვრა)</t>
  </si>
  <si>
    <t>ელექტრო-კალორიფერი 3კვტ. ფაზანოლი</t>
  </si>
  <si>
    <t>სარდაფში ჩასასვლელი კიბის უჯრედის მოწყობა კერამო-გრანიტის ფილებით</t>
  </si>
  <si>
    <t>სარდაფში ჩასასვლელი კიბის  უჯრედის დემონტაჟი</t>
  </si>
  <si>
    <t>სარდაფში ჩასასვლელი კიბის  უჯრედის მონტაჟი</t>
  </si>
  <si>
    <t>შრომის დანახარჯი (ბაქანისა და ფერდილების მოწყობა კერამო-გრანიტის ფილებით)</t>
  </si>
  <si>
    <t>შრომის დანახარჯი (კიბის საფეხურების მოწყობა კერამო-გრანიტის ფილებით)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</si>
</sst>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0">
    <font>
      <sz val="10"/>
      <name val="Arial"/>
    </font>
    <font>
      <sz val="10"/>
      <name val="Helv"/>
    </font>
    <font>
      <sz val="10"/>
      <name val="AcadNusx"/>
    </font>
    <font>
      <b/>
      <sz val="10"/>
      <name val="AcadNusx"/>
    </font>
    <font>
      <b/>
      <sz val="9"/>
      <name val="AcadNusx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cadNusx"/>
    </font>
    <font>
      <b/>
      <sz val="8"/>
      <name val="AcadNusx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AcadMtavr"/>
    </font>
    <font>
      <b/>
      <u/>
      <sz val="10"/>
      <name val="Arial Cyr"/>
    </font>
    <font>
      <b/>
      <sz val="12"/>
      <name val="AcadNusx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9"/>
      <name val="AcadNusx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7" fillId="0" borderId="0"/>
    <xf numFmtId="0" fontId="19" fillId="0" borderId="0"/>
    <xf numFmtId="0" fontId="2" fillId="0" borderId="0"/>
  </cellStyleXfs>
  <cellXfs count="75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2" fontId="0" fillId="0" borderId="0" xfId="0" applyNumberFormat="1" applyFill="1"/>
    <xf numFmtId="0" fontId="12" fillId="2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9" fontId="16" fillId="4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9" fontId="1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1" xfId="3" applyNumberFormat="1" applyFont="1" applyFill="1" applyBorder="1" applyAlignment="1">
      <alignment horizontal="center" vertical="center"/>
    </xf>
    <xf numFmtId="2" fontId="2" fillId="4" borderId="1" xfId="4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 3" xfId="2"/>
    <cellStyle name="Normal_gare wyalsadfenigagarini" xfId="3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161925</xdr:rowOff>
    </xdr:to>
    <xdr:pic>
      <xdr:nvPicPr>
        <xdr:cNvPr id="2" name="Picture 1" descr="წაშლა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0" y="3067050"/>
          <a:ext cx="190500" cy="1619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161925</xdr:rowOff>
    </xdr:to>
    <xdr:pic>
      <xdr:nvPicPr>
        <xdr:cNvPr id="3" name="Picture 1" descr="წაშლა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0" y="3067050"/>
          <a:ext cx="190500" cy="1619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161925</xdr:rowOff>
    </xdr:to>
    <xdr:pic>
      <xdr:nvPicPr>
        <xdr:cNvPr id="4" name="Picture 1" descr="წაშლა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0" y="3067050"/>
          <a:ext cx="190500" cy="1619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223</xdr:row>
      <xdr:rowOff>0</xdr:rowOff>
    </xdr:from>
    <xdr:to>
      <xdr:col>12</xdr:col>
      <xdr:colOff>190500</xdr:colOff>
      <xdr:row>223</xdr:row>
      <xdr:rowOff>161925</xdr:rowOff>
    </xdr:to>
    <xdr:pic>
      <xdr:nvPicPr>
        <xdr:cNvPr id="5" name="Picture 1" descr="წაშლა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0" y="40633650"/>
          <a:ext cx="190500" cy="1619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223</xdr:row>
      <xdr:rowOff>0</xdr:rowOff>
    </xdr:from>
    <xdr:to>
      <xdr:col>12</xdr:col>
      <xdr:colOff>190500</xdr:colOff>
      <xdr:row>223</xdr:row>
      <xdr:rowOff>161925</xdr:rowOff>
    </xdr:to>
    <xdr:pic>
      <xdr:nvPicPr>
        <xdr:cNvPr id="6" name="Picture 1" descr="წაშლა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0" y="40633650"/>
          <a:ext cx="190500" cy="1619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190500</xdr:colOff>
      <xdr:row>8</xdr:row>
      <xdr:rowOff>161925</xdr:rowOff>
    </xdr:to>
    <xdr:pic>
      <xdr:nvPicPr>
        <xdr:cNvPr id="7" name="Picture 1" descr="წაშლა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0" y="2238375"/>
          <a:ext cx="190500" cy="1619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190500</xdr:colOff>
      <xdr:row>8</xdr:row>
      <xdr:rowOff>161925</xdr:rowOff>
    </xdr:to>
    <xdr:pic>
      <xdr:nvPicPr>
        <xdr:cNvPr id="8" name="Picture 1" descr="წაშლა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0" y="2238375"/>
          <a:ext cx="190500" cy="1619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190500</xdr:colOff>
      <xdr:row>8</xdr:row>
      <xdr:rowOff>161925</xdr:rowOff>
    </xdr:to>
    <xdr:pic>
      <xdr:nvPicPr>
        <xdr:cNvPr id="9" name="Picture 1" descr="წაშლა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0" y="2238375"/>
          <a:ext cx="190500" cy="161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4"/>
  <sheetViews>
    <sheetView tabSelected="1" workbookViewId="0">
      <selection activeCell="N292" sqref="N292"/>
    </sheetView>
  </sheetViews>
  <sheetFormatPr defaultRowHeight="12.75"/>
  <cols>
    <col min="1" max="1" width="3.7109375" customWidth="1"/>
    <col min="2" max="2" width="53.140625" customWidth="1"/>
    <col min="13" max="13" width="10.7109375" customWidth="1"/>
  </cols>
  <sheetData>
    <row r="1" spans="1:13" ht="16.5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3.5">
      <c r="A2" s="1"/>
      <c r="B2" s="21"/>
      <c r="C2" s="2"/>
      <c r="D2" s="2"/>
      <c r="E2" s="2"/>
      <c r="F2" s="2"/>
      <c r="G2" s="2"/>
      <c r="H2" s="2"/>
      <c r="I2" s="2"/>
      <c r="J2" s="2"/>
      <c r="K2" s="2"/>
      <c r="L2" s="2"/>
      <c r="M2" s="16"/>
    </row>
    <row r="3" spans="1:13" ht="13.5">
      <c r="A3" s="1"/>
      <c r="B3" s="66"/>
      <c r="C3" s="3"/>
      <c r="D3" s="2"/>
      <c r="E3" s="2"/>
      <c r="F3" s="2"/>
      <c r="G3" s="2"/>
      <c r="H3" s="2"/>
      <c r="I3" s="2"/>
      <c r="J3" s="71" t="s">
        <v>15</v>
      </c>
      <c r="K3" s="71"/>
      <c r="L3" s="2"/>
      <c r="M3" s="17"/>
    </row>
    <row r="4" spans="1:13" ht="13.5" customHeight="1">
      <c r="A4" s="5"/>
      <c r="B4" s="66"/>
      <c r="C4" s="4"/>
      <c r="D4" s="4"/>
      <c r="E4" s="4"/>
      <c r="F4" s="4"/>
      <c r="G4" s="71"/>
      <c r="H4" s="71"/>
      <c r="I4" s="71"/>
      <c r="J4" s="71"/>
      <c r="K4" s="71"/>
      <c r="L4" s="4"/>
      <c r="M4" s="17"/>
    </row>
    <row r="5" spans="1:13" ht="13.5">
      <c r="A5" s="18"/>
      <c r="B5" s="17"/>
      <c r="C5" s="17"/>
      <c r="D5" s="17"/>
      <c r="E5" s="17"/>
      <c r="F5" s="17"/>
      <c r="G5" s="19"/>
      <c r="H5" s="19"/>
      <c r="I5" s="19"/>
      <c r="J5" s="19"/>
      <c r="K5" s="19"/>
      <c r="L5" s="19"/>
      <c r="M5" s="18"/>
    </row>
    <row r="6" spans="1:13" ht="13.5">
      <c r="A6" s="72" t="s">
        <v>2</v>
      </c>
      <c r="B6" s="74" t="s">
        <v>18</v>
      </c>
      <c r="C6" s="74" t="s">
        <v>0</v>
      </c>
      <c r="D6" s="74" t="s">
        <v>8</v>
      </c>
      <c r="E6" s="74"/>
      <c r="F6" s="68" t="s">
        <v>9</v>
      </c>
      <c r="G6" s="68"/>
      <c r="H6" s="69" t="s">
        <v>1</v>
      </c>
      <c r="I6" s="69"/>
      <c r="J6" s="69" t="s">
        <v>10</v>
      </c>
      <c r="K6" s="69"/>
      <c r="L6" s="68" t="s">
        <v>5</v>
      </c>
      <c r="M6" s="7"/>
    </row>
    <row r="7" spans="1:13" ht="25.5">
      <c r="A7" s="73"/>
      <c r="B7" s="74"/>
      <c r="C7" s="74"/>
      <c r="D7" s="34" t="s">
        <v>7</v>
      </c>
      <c r="E7" s="25" t="s">
        <v>6</v>
      </c>
      <c r="F7" s="31" t="s">
        <v>11</v>
      </c>
      <c r="G7" s="32" t="s">
        <v>4</v>
      </c>
      <c r="H7" s="33" t="s">
        <v>11</v>
      </c>
      <c r="I7" s="32" t="s">
        <v>4</v>
      </c>
      <c r="J7" s="33" t="s">
        <v>11</v>
      </c>
      <c r="K7" s="32" t="s">
        <v>5</v>
      </c>
      <c r="L7" s="68"/>
      <c r="M7" s="55"/>
    </row>
    <row r="8" spans="1:13" ht="13.5">
      <c r="A8" s="11" t="s">
        <v>3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/>
    </row>
    <row r="9" spans="1:13" ht="38.25">
      <c r="A9" s="67">
        <v>1</v>
      </c>
      <c r="B9" s="56" t="s">
        <v>87</v>
      </c>
      <c r="C9" s="39" t="s">
        <v>36</v>
      </c>
      <c r="D9" s="26"/>
      <c r="E9" s="40">
        <v>445.29</v>
      </c>
      <c r="F9" s="22"/>
      <c r="G9" s="24">
        <f>SUM(G10:G11)</f>
        <v>0</v>
      </c>
      <c r="H9" s="23"/>
      <c r="I9" s="24">
        <f>SUM(I10:I11)</f>
        <v>0</v>
      </c>
      <c r="J9" s="23"/>
      <c r="K9" s="24">
        <f>SUM(K10:K11)</f>
        <v>0</v>
      </c>
      <c r="L9" s="24">
        <f>SUM(L10:L11)</f>
        <v>0</v>
      </c>
      <c r="M9" s="7"/>
    </row>
    <row r="10" spans="1:13" ht="13.5">
      <c r="A10" s="6"/>
      <c r="B10" s="35" t="s">
        <v>37</v>
      </c>
      <c r="C10" s="48" t="s">
        <v>36</v>
      </c>
      <c r="D10" s="49"/>
      <c r="E10" s="41">
        <v>445.29</v>
      </c>
      <c r="F10" s="41"/>
      <c r="G10" s="50">
        <f t="shared" ref="G10:G11" si="0">E10*F10</f>
        <v>0</v>
      </c>
      <c r="H10" s="41"/>
      <c r="I10" s="41">
        <f t="shared" ref="I10:I11" si="1">H10*E10</f>
        <v>0</v>
      </c>
      <c r="J10" s="41"/>
      <c r="K10" s="41">
        <f t="shared" ref="K10:K11" si="2">J10*E10</f>
        <v>0</v>
      </c>
      <c r="L10" s="41">
        <f t="shared" ref="L10:L11" si="3">K10+I10+G10</f>
        <v>0</v>
      </c>
      <c r="M10" s="7"/>
    </row>
    <row r="11" spans="1:13" ht="13.5">
      <c r="A11" s="6"/>
      <c r="B11" s="35" t="s">
        <v>41</v>
      </c>
      <c r="C11" s="48" t="s">
        <v>42</v>
      </c>
      <c r="D11" s="49"/>
      <c r="E11" s="41">
        <v>1</v>
      </c>
      <c r="F11" s="41"/>
      <c r="G11" s="50">
        <f t="shared" si="0"/>
        <v>0</v>
      </c>
      <c r="H11" s="41"/>
      <c r="I11" s="41">
        <f t="shared" si="1"/>
        <v>0</v>
      </c>
      <c r="J11" s="41"/>
      <c r="K11" s="41">
        <f t="shared" si="2"/>
        <v>0</v>
      </c>
      <c r="L11" s="41">
        <f t="shared" si="3"/>
        <v>0</v>
      </c>
      <c r="M11" s="7"/>
    </row>
    <row r="12" spans="1:13" ht="13.5">
      <c r="A12" s="67">
        <v>2</v>
      </c>
      <c r="B12" s="56" t="s">
        <v>47</v>
      </c>
      <c r="C12" s="39" t="s">
        <v>36</v>
      </c>
      <c r="D12" s="26"/>
      <c r="E12" s="40">
        <v>465.51</v>
      </c>
      <c r="F12" s="22"/>
      <c r="G12" s="24">
        <f>SUM(G13:G22)</f>
        <v>0</v>
      </c>
      <c r="H12" s="23"/>
      <c r="I12" s="24">
        <f>SUM(I13:I22)</f>
        <v>0</v>
      </c>
      <c r="J12" s="23"/>
      <c r="K12" s="24">
        <f>SUM(K13:K22)</f>
        <v>0</v>
      </c>
      <c r="L12" s="24">
        <f>SUM(L13:L22)</f>
        <v>0</v>
      </c>
      <c r="M12" s="7"/>
    </row>
    <row r="13" spans="1:13" ht="13.5">
      <c r="A13" s="6"/>
      <c r="B13" s="35" t="s">
        <v>37</v>
      </c>
      <c r="C13" s="48" t="s">
        <v>36</v>
      </c>
      <c r="D13" s="49"/>
      <c r="E13" s="41">
        <v>465.51</v>
      </c>
      <c r="F13" s="41"/>
      <c r="G13" s="50">
        <f t="shared" ref="G13:G22" si="4">E13*F13</f>
        <v>0</v>
      </c>
      <c r="H13" s="41"/>
      <c r="I13" s="41">
        <f t="shared" ref="I13:I22" si="5">H13*E13</f>
        <v>0</v>
      </c>
      <c r="J13" s="41"/>
      <c r="K13" s="41">
        <f t="shared" ref="K13:K22" si="6">J13*E13</f>
        <v>0</v>
      </c>
      <c r="L13" s="41">
        <f t="shared" ref="L13:L22" si="7">K13+I13+G13</f>
        <v>0</v>
      </c>
      <c r="M13" s="7"/>
    </row>
    <row r="14" spans="1:13" ht="13.5">
      <c r="A14" s="6"/>
      <c r="B14" s="35" t="s">
        <v>88</v>
      </c>
      <c r="C14" s="48" t="s">
        <v>89</v>
      </c>
      <c r="D14" s="49"/>
      <c r="E14" s="41">
        <v>31</v>
      </c>
      <c r="F14" s="41"/>
      <c r="G14" s="50">
        <f t="shared" si="4"/>
        <v>0</v>
      </c>
      <c r="H14" s="41"/>
      <c r="I14" s="41">
        <f t="shared" si="5"/>
        <v>0</v>
      </c>
      <c r="J14" s="41"/>
      <c r="K14" s="41">
        <f t="shared" si="6"/>
        <v>0</v>
      </c>
      <c r="L14" s="41">
        <f t="shared" si="7"/>
        <v>0</v>
      </c>
      <c r="M14" s="7"/>
    </row>
    <row r="15" spans="1:13" ht="13.5">
      <c r="A15" s="6"/>
      <c r="B15" s="35" t="s">
        <v>90</v>
      </c>
      <c r="C15" s="48" t="s">
        <v>89</v>
      </c>
      <c r="D15" s="49"/>
      <c r="E15" s="41">
        <v>31</v>
      </c>
      <c r="F15" s="41"/>
      <c r="G15" s="50">
        <f t="shared" si="4"/>
        <v>0</v>
      </c>
      <c r="H15" s="41"/>
      <c r="I15" s="41">
        <f t="shared" si="5"/>
        <v>0</v>
      </c>
      <c r="J15" s="41"/>
      <c r="K15" s="41">
        <f t="shared" si="6"/>
        <v>0</v>
      </c>
      <c r="L15" s="41">
        <f t="shared" si="7"/>
        <v>0</v>
      </c>
      <c r="M15" s="7"/>
    </row>
    <row r="16" spans="1:13" ht="13.5">
      <c r="A16" s="6"/>
      <c r="B16" s="35" t="s">
        <v>141</v>
      </c>
      <c r="C16" s="48" t="s">
        <v>92</v>
      </c>
      <c r="D16" s="49"/>
      <c r="E16" s="41">
        <v>23</v>
      </c>
      <c r="F16" s="41"/>
      <c r="G16" s="50">
        <f t="shared" si="4"/>
        <v>0</v>
      </c>
      <c r="H16" s="41"/>
      <c r="I16" s="41">
        <f t="shared" si="5"/>
        <v>0</v>
      </c>
      <c r="J16" s="41"/>
      <c r="K16" s="41">
        <f t="shared" si="6"/>
        <v>0</v>
      </c>
      <c r="L16" s="41">
        <f t="shared" si="7"/>
        <v>0</v>
      </c>
      <c r="M16" s="7"/>
    </row>
    <row r="17" spans="1:13" ht="13.5">
      <c r="A17" s="6"/>
      <c r="B17" s="35" t="s">
        <v>91</v>
      </c>
      <c r="C17" s="48" t="s">
        <v>92</v>
      </c>
      <c r="D17" s="49"/>
      <c r="E17" s="41">
        <v>9</v>
      </c>
      <c r="F17" s="41"/>
      <c r="G17" s="50">
        <f t="shared" si="4"/>
        <v>0</v>
      </c>
      <c r="H17" s="41"/>
      <c r="I17" s="41">
        <f t="shared" si="5"/>
        <v>0</v>
      </c>
      <c r="J17" s="41"/>
      <c r="K17" s="41">
        <f t="shared" si="6"/>
        <v>0</v>
      </c>
      <c r="L17" s="41">
        <f t="shared" si="7"/>
        <v>0</v>
      </c>
      <c r="M17" s="7"/>
    </row>
    <row r="18" spans="1:13" ht="13.5">
      <c r="A18" s="6"/>
      <c r="B18" s="35" t="s">
        <v>132</v>
      </c>
      <c r="C18" s="48" t="s">
        <v>43</v>
      </c>
      <c r="D18" s="49"/>
      <c r="E18" s="41">
        <v>7</v>
      </c>
      <c r="F18" s="41"/>
      <c r="G18" s="50">
        <f t="shared" si="4"/>
        <v>0</v>
      </c>
      <c r="H18" s="41"/>
      <c r="I18" s="41">
        <f t="shared" si="5"/>
        <v>0</v>
      </c>
      <c r="J18" s="41"/>
      <c r="K18" s="41">
        <f t="shared" si="6"/>
        <v>0</v>
      </c>
      <c r="L18" s="41">
        <f t="shared" si="7"/>
        <v>0</v>
      </c>
      <c r="M18" s="7"/>
    </row>
    <row r="19" spans="1:13" ht="13.5">
      <c r="A19" s="6"/>
      <c r="B19" s="35" t="s">
        <v>94</v>
      </c>
      <c r="C19" s="48" t="s">
        <v>38</v>
      </c>
      <c r="D19" s="49"/>
      <c r="E19" s="41">
        <v>100</v>
      </c>
      <c r="F19" s="41"/>
      <c r="G19" s="50">
        <f t="shared" si="4"/>
        <v>0</v>
      </c>
      <c r="H19" s="41"/>
      <c r="I19" s="41">
        <f t="shared" si="5"/>
        <v>0</v>
      </c>
      <c r="J19" s="41"/>
      <c r="K19" s="41">
        <f t="shared" si="6"/>
        <v>0</v>
      </c>
      <c r="L19" s="41">
        <f t="shared" si="7"/>
        <v>0</v>
      </c>
      <c r="M19" s="7"/>
    </row>
    <row r="20" spans="1:13" ht="13.5">
      <c r="A20" s="6"/>
      <c r="B20" s="35" t="s">
        <v>95</v>
      </c>
      <c r="C20" s="48" t="s">
        <v>96</v>
      </c>
      <c r="D20" s="49"/>
      <c r="E20" s="41">
        <v>6</v>
      </c>
      <c r="F20" s="41"/>
      <c r="G20" s="50">
        <f t="shared" si="4"/>
        <v>0</v>
      </c>
      <c r="H20" s="41"/>
      <c r="I20" s="41">
        <f t="shared" si="5"/>
        <v>0</v>
      </c>
      <c r="J20" s="41"/>
      <c r="K20" s="41">
        <f t="shared" si="6"/>
        <v>0</v>
      </c>
      <c r="L20" s="41">
        <f t="shared" si="7"/>
        <v>0</v>
      </c>
      <c r="M20" s="7"/>
    </row>
    <row r="21" spans="1:13" ht="13.5">
      <c r="A21" s="6"/>
      <c r="B21" s="35" t="s">
        <v>165</v>
      </c>
      <c r="C21" s="48" t="s">
        <v>96</v>
      </c>
      <c r="D21" s="49"/>
      <c r="E21" s="41">
        <v>11</v>
      </c>
      <c r="F21" s="41"/>
      <c r="G21" s="50">
        <f t="shared" si="4"/>
        <v>0</v>
      </c>
      <c r="H21" s="41"/>
      <c r="I21" s="41">
        <f t="shared" si="5"/>
        <v>0</v>
      </c>
      <c r="J21" s="41"/>
      <c r="K21" s="41">
        <f t="shared" si="6"/>
        <v>0</v>
      </c>
      <c r="L21" s="41">
        <f t="shared" si="7"/>
        <v>0</v>
      </c>
      <c r="M21" s="7"/>
    </row>
    <row r="22" spans="1:13" ht="13.5">
      <c r="A22" s="6"/>
      <c r="B22" s="35" t="s">
        <v>41</v>
      </c>
      <c r="C22" s="48" t="s">
        <v>42</v>
      </c>
      <c r="D22" s="49"/>
      <c r="E22" s="41">
        <v>1</v>
      </c>
      <c r="F22" s="41"/>
      <c r="G22" s="50">
        <f t="shared" si="4"/>
        <v>0</v>
      </c>
      <c r="H22" s="41"/>
      <c r="I22" s="41">
        <f t="shared" si="5"/>
        <v>0</v>
      </c>
      <c r="J22" s="41"/>
      <c r="K22" s="41">
        <f t="shared" si="6"/>
        <v>0</v>
      </c>
      <c r="L22" s="41">
        <f t="shared" si="7"/>
        <v>0</v>
      </c>
      <c r="M22" s="7"/>
    </row>
    <row r="23" spans="1:13" ht="25.5">
      <c r="A23" s="67">
        <v>3</v>
      </c>
      <c r="B23" s="56" t="s">
        <v>86</v>
      </c>
      <c r="C23" s="39" t="s">
        <v>36</v>
      </c>
      <c r="D23" s="26"/>
      <c r="E23" s="40">
        <v>166.52</v>
      </c>
      <c r="F23" s="22"/>
      <c r="G23" s="24">
        <f>SUM(G24:G25)</f>
        <v>0</v>
      </c>
      <c r="H23" s="23"/>
      <c r="I23" s="24">
        <f>SUM(I24:I25)</f>
        <v>0</v>
      </c>
      <c r="J23" s="23"/>
      <c r="K23" s="24">
        <f>SUM(K24:K25)</f>
        <v>0</v>
      </c>
      <c r="L23" s="24">
        <f>SUM(L24:L25)</f>
        <v>0</v>
      </c>
      <c r="M23" s="7"/>
    </row>
    <row r="24" spans="1:13" ht="13.5">
      <c r="A24" s="6"/>
      <c r="B24" s="35" t="s">
        <v>37</v>
      </c>
      <c r="C24" s="48" t="s">
        <v>36</v>
      </c>
      <c r="D24" s="49"/>
      <c r="E24" s="41">
        <v>166.52</v>
      </c>
      <c r="F24" s="41"/>
      <c r="G24" s="50">
        <f t="shared" ref="G24:G25" si="8">E24*F24</f>
        <v>0</v>
      </c>
      <c r="H24" s="41"/>
      <c r="I24" s="41">
        <f t="shared" ref="I24:I25" si="9">H24*E24</f>
        <v>0</v>
      </c>
      <c r="J24" s="41"/>
      <c r="K24" s="41">
        <f t="shared" ref="K24:K25" si="10">J24*E24</f>
        <v>0</v>
      </c>
      <c r="L24" s="41">
        <f t="shared" ref="L24:L25" si="11">K24+I24+G24</f>
        <v>0</v>
      </c>
      <c r="M24" s="7"/>
    </row>
    <row r="25" spans="1:13" ht="13.5">
      <c r="A25" s="6"/>
      <c r="B25" s="35" t="s">
        <v>41</v>
      </c>
      <c r="C25" s="48" t="s">
        <v>42</v>
      </c>
      <c r="D25" s="49"/>
      <c r="E25" s="41">
        <v>1</v>
      </c>
      <c r="F25" s="41"/>
      <c r="G25" s="50">
        <f t="shared" si="8"/>
        <v>0</v>
      </c>
      <c r="H25" s="41"/>
      <c r="I25" s="41">
        <f t="shared" si="9"/>
        <v>0</v>
      </c>
      <c r="J25" s="41"/>
      <c r="K25" s="41">
        <f t="shared" si="10"/>
        <v>0</v>
      </c>
      <c r="L25" s="41">
        <f t="shared" si="11"/>
        <v>0</v>
      </c>
      <c r="M25" s="7"/>
    </row>
    <row r="26" spans="1:13" ht="13.5">
      <c r="A26" s="67">
        <v>4</v>
      </c>
      <c r="B26" s="56" t="s">
        <v>166</v>
      </c>
      <c r="C26" s="39" t="s">
        <v>36</v>
      </c>
      <c r="D26" s="26"/>
      <c r="E26" s="40">
        <v>166.52</v>
      </c>
      <c r="F26" s="22"/>
      <c r="G26" s="24">
        <f>SUM(G27:G31)</f>
        <v>0</v>
      </c>
      <c r="H26" s="23"/>
      <c r="I26" s="24">
        <f>SUM(I27:I31)</f>
        <v>0</v>
      </c>
      <c r="J26" s="23"/>
      <c r="K26" s="24">
        <f>SUM(K27:K31)</f>
        <v>0</v>
      </c>
      <c r="L26" s="24">
        <f>SUM(L27:L31)</f>
        <v>0</v>
      </c>
      <c r="M26" s="7"/>
    </row>
    <row r="27" spans="1:13" ht="13.5">
      <c r="A27" s="6"/>
      <c r="B27" s="35" t="s">
        <v>37</v>
      </c>
      <c r="C27" s="48" t="s">
        <v>36</v>
      </c>
      <c r="D27" s="49"/>
      <c r="E27" s="41">
        <v>166.52</v>
      </c>
      <c r="F27" s="41"/>
      <c r="G27" s="50">
        <f t="shared" ref="G27:G31" si="12">E27*F27</f>
        <v>0</v>
      </c>
      <c r="H27" s="41"/>
      <c r="I27" s="41">
        <f t="shared" ref="I27:I31" si="13">H27*E27</f>
        <v>0</v>
      </c>
      <c r="J27" s="41"/>
      <c r="K27" s="41">
        <f t="shared" ref="K27:K31" si="14">J27*E27</f>
        <v>0</v>
      </c>
      <c r="L27" s="41">
        <f t="shared" ref="L27:L31" si="15">K27+I27+G27</f>
        <v>0</v>
      </c>
      <c r="M27" s="7"/>
    </row>
    <row r="28" spans="1:13" ht="13.5">
      <c r="A28" s="52"/>
      <c r="B28" s="35" t="s">
        <v>93</v>
      </c>
      <c r="C28" s="48" t="s">
        <v>43</v>
      </c>
      <c r="D28" s="49"/>
      <c r="E28" s="41">
        <v>4</v>
      </c>
      <c r="F28" s="41"/>
      <c r="G28" s="50">
        <f t="shared" si="12"/>
        <v>0</v>
      </c>
      <c r="H28" s="41"/>
      <c r="I28" s="41">
        <f t="shared" si="13"/>
        <v>0</v>
      </c>
      <c r="J28" s="41"/>
      <c r="K28" s="41">
        <f t="shared" si="14"/>
        <v>0</v>
      </c>
      <c r="L28" s="41">
        <f t="shared" si="15"/>
        <v>0</v>
      </c>
      <c r="M28" s="53"/>
    </row>
    <row r="29" spans="1:13" ht="13.5">
      <c r="A29" s="6"/>
      <c r="B29" s="35" t="s">
        <v>95</v>
      </c>
      <c r="C29" s="48" t="s">
        <v>96</v>
      </c>
      <c r="D29" s="49"/>
      <c r="E29" s="41">
        <v>2</v>
      </c>
      <c r="F29" s="41"/>
      <c r="G29" s="50">
        <f t="shared" si="12"/>
        <v>0</v>
      </c>
      <c r="H29" s="41"/>
      <c r="I29" s="41">
        <f t="shared" si="13"/>
        <v>0</v>
      </c>
      <c r="J29" s="41"/>
      <c r="K29" s="41">
        <f t="shared" si="14"/>
        <v>0</v>
      </c>
      <c r="L29" s="41">
        <f t="shared" si="15"/>
        <v>0</v>
      </c>
      <c r="M29" s="7"/>
    </row>
    <row r="30" spans="1:13" ht="13.5">
      <c r="A30" s="6"/>
      <c r="B30" s="35" t="s">
        <v>167</v>
      </c>
      <c r="C30" s="48" t="s">
        <v>96</v>
      </c>
      <c r="D30" s="49"/>
      <c r="E30" s="41">
        <v>4</v>
      </c>
      <c r="F30" s="41"/>
      <c r="G30" s="50">
        <f t="shared" si="12"/>
        <v>0</v>
      </c>
      <c r="H30" s="41"/>
      <c r="I30" s="41">
        <f t="shared" si="13"/>
        <v>0</v>
      </c>
      <c r="J30" s="41"/>
      <c r="K30" s="41">
        <f t="shared" si="14"/>
        <v>0</v>
      </c>
      <c r="L30" s="41">
        <f t="shared" si="15"/>
        <v>0</v>
      </c>
      <c r="M30" s="7"/>
    </row>
    <row r="31" spans="1:13" ht="13.5">
      <c r="A31" s="52"/>
      <c r="B31" s="35" t="s">
        <v>41</v>
      </c>
      <c r="C31" s="48" t="s">
        <v>42</v>
      </c>
      <c r="D31" s="49"/>
      <c r="E31" s="41">
        <v>1</v>
      </c>
      <c r="F31" s="41"/>
      <c r="G31" s="50">
        <f t="shared" si="12"/>
        <v>0</v>
      </c>
      <c r="H31" s="41"/>
      <c r="I31" s="41">
        <f t="shared" si="13"/>
        <v>0</v>
      </c>
      <c r="J31" s="41"/>
      <c r="K31" s="41">
        <f t="shared" si="14"/>
        <v>0</v>
      </c>
      <c r="L31" s="41">
        <f t="shared" si="15"/>
        <v>0</v>
      </c>
      <c r="M31" s="53"/>
    </row>
    <row r="32" spans="1:13" ht="25.5">
      <c r="A32" s="67">
        <v>5</v>
      </c>
      <c r="B32" s="56" t="s">
        <v>143</v>
      </c>
      <c r="C32" s="39" t="s">
        <v>38</v>
      </c>
      <c r="D32" s="26"/>
      <c r="E32" s="40">
        <v>89</v>
      </c>
      <c r="F32" s="22"/>
      <c r="G32" s="24">
        <f>SUM(G33:G39)</f>
        <v>0</v>
      </c>
      <c r="H32" s="23"/>
      <c r="I32" s="24">
        <f>SUM(I33:I39)</f>
        <v>0</v>
      </c>
      <c r="J32" s="23"/>
      <c r="K32" s="24">
        <f>SUM(K33:K39)</f>
        <v>0</v>
      </c>
      <c r="L32" s="24">
        <f>SUM(L33:L39)</f>
        <v>0</v>
      </c>
      <c r="M32" s="7"/>
    </row>
    <row r="33" spans="1:13" ht="13.5">
      <c r="A33" s="6"/>
      <c r="B33" s="35" t="s">
        <v>37</v>
      </c>
      <c r="C33" s="48" t="s">
        <v>38</v>
      </c>
      <c r="D33" s="49"/>
      <c r="E33" s="41">
        <v>89</v>
      </c>
      <c r="F33" s="41"/>
      <c r="G33" s="50">
        <f t="shared" ref="G33:G39" si="16">E33*F33</f>
        <v>0</v>
      </c>
      <c r="H33" s="41"/>
      <c r="I33" s="41">
        <f t="shared" ref="I33:I39" si="17">H33*E33</f>
        <v>0</v>
      </c>
      <c r="J33" s="41"/>
      <c r="K33" s="41">
        <f t="shared" ref="K33:K39" si="18">J33*E33</f>
        <v>0</v>
      </c>
      <c r="L33" s="41">
        <f t="shared" ref="L33:L39" si="19">K33+I33+G33</f>
        <v>0</v>
      </c>
      <c r="M33" s="7"/>
    </row>
    <row r="34" spans="1:13" ht="13.5">
      <c r="A34" s="6"/>
      <c r="B34" s="35" t="s">
        <v>168</v>
      </c>
      <c r="C34" s="48" t="s">
        <v>38</v>
      </c>
      <c r="D34" s="49"/>
      <c r="E34" s="41">
        <v>35</v>
      </c>
      <c r="F34" s="41"/>
      <c r="G34" s="50">
        <f t="shared" si="16"/>
        <v>0</v>
      </c>
      <c r="H34" s="41"/>
      <c r="I34" s="41">
        <f t="shared" si="17"/>
        <v>0</v>
      </c>
      <c r="J34" s="41"/>
      <c r="K34" s="41">
        <f t="shared" si="18"/>
        <v>0</v>
      </c>
      <c r="L34" s="41">
        <f t="shared" si="19"/>
        <v>0</v>
      </c>
      <c r="M34" s="7"/>
    </row>
    <row r="35" spans="1:13" ht="13.5">
      <c r="A35" s="6"/>
      <c r="B35" s="35" t="s">
        <v>169</v>
      </c>
      <c r="C35" s="48" t="s">
        <v>38</v>
      </c>
      <c r="D35" s="49"/>
      <c r="E35" s="41">
        <v>16</v>
      </c>
      <c r="F35" s="41"/>
      <c r="G35" s="50">
        <f t="shared" si="16"/>
        <v>0</v>
      </c>
      <c r="H35" s="41"/>
      <c r="I35" s="41">
        <f t="shared" si="17"/>
        <v>0</v>
      </c>
      <c r="J35" s="41"/>
      <c r="K35" s="41">
        <f t="shared" si="18"/>
        <v>0</v>
      </c>
      <c r="L35" s="41">
        <f t="shared" si="19"/>
        <v>0</v>
      </c>
      <c r="M35" s="7"/>
    </row>
    <row r="36" spans="1:13" ht="13.5">
      <c r="A36" s="6"/>
      <c r="B36" s="35" t="s">
        <v>170</v>
      </c>
      <c r="C36" s="48" t="s">
        <v>38</v>
      </c>
      <c r="D36" s="49"/>
      <c r="E36" s="41">
        <v>2</v>
      </c>
      <c r="F36" s="41"/>
      <c r="G36" s="50">
        <f t="shared" si="16"/>
        <v>0</v>
      </c>
      <c r="H36" s="41"/>
      <c r="I36" s="41">
        <f t="shared" si="17"/>
        <v>0</v>
      </c>
      <c r="J36" s="41"/>
      <c r="K36" s="41">
        <f t="shared" si="18"/>
        <v>0</v>
      </c>
      <c r="L36" s="41">
        <f t="shared" si="19"/>
        <v>0</v>
      </c>
      <c r="M36" s="7"/>
    </row>
    <row r="37" spans="1:13" ht="13.5">
      <c r="A37" s="6"/>
      <c r="B37" s="35" t="s">
        <v>39</v>
      </c>
      <c r="C37" s="48" t="s">
        <v>38</v>
      </c>
      <c r="D37" s="49"/>
      <c r="E37" s="41">
        <v>29</v>
      </c>
      <c r="F37" s="41"/>
      <c r="G37" s="50">
        <f t="shared" si="16"/>
        <v>0</v>
      </c>
      <c r="H37" s="41"/>
      <c r="I37" s="41">
        <f t="shared" si="17"/>
        <v>0</v>
      </c>
      <c r="J37" s="41"/>
      <c r="K37" s="41">
        <f t="shared" si="18"/>
        <v>0</v>
      </c>
      <c r="L37" s="41">
        <f t="shared" si="19"/>
        <v>0</v>
      </c>
      <c r="M37" s="7"/>
    </row>
    <row r="38" spans="1:13" ht="13.5">
      <c r="A38" s="6"/>
      <c r="B38" s="35" t="s">
        <v>40</v>
      </c>
      <c r="C38" s="48" t="s">
        <v>38</v>
      </c>
      <c r="D38" s="49"/>
      <c r="E38" s="41">
        <v>7</v>
      </c>
      <c r="F38" s="41"/>
      <c r="G38" s="50">
        <f t="shared" si="16"/>
        <v>0</v>
      </c>
      <c r="H38" s="41"/>
      <c r="I38" s="41">
        <f t="shared" si="17"/>
        <v>0</v>
      </c>
      <c r="J38" s="41"/>
      <c r="K38" s="41">
        <f t="shared" si="18"/>
        <v>0</v>
      </c>
      <c r="L38" s="41">
        <f t="shared" si="19"/>
        <v>0</v>
      </c>
      <c r="M38" s="7"/>
    </row>
    <row r="39" spans="1:13" ht="13.5">
      <c r="A39" s="6"/>
      <c r="B39" s="35" t="s">
        <v>41</v>
      </c>
      <c r="C39" s="48" t="s">
        <v>42</v>
      </c>
      <c r="D39" s="49"/>
      <c r="E39" s="41">
        <v>1</v>
      </c>
      <c r="F39" s="41"/>
      <c r="G39" s="50">
        <f t="shared" si="16"/>
        <v>0</v>
      </c>
      <c r="H39" s="41"/>
      <c r="I39" s="41">
        <f t="shared" si="17"/>
        <v>0</v>
      </c>
      <c r="J39" s="41"/>
      <c r="K39" s="41">
        <f t="shared" si="18"/>
        <v>0</v>
      </c>
      <c r="L39" s="41">
        <f t="shared" si="19"/>
        <v>0</v>
      </c>
      <c r="M39" s="7"/>
    </row>
    <row r="40" spans="1:13" ht="13.5">
      <c r="A40" s="67">
        <v>6</v>
      </c>
      <c r="B40" s="56" t="s">
        <v>19</v>
      </c>
      <c r="C40" s="39" t="s">
        <v>36</v>
      </c>
      <c r="D40" s="26"/>
      <c r="E40" s="40">
        <v>144.05000000000001</v>
      </c>
      <c r="F40" s="22"/>
      <c r="G40" s="24">
        <f>SUM(G41:G42)</f>
        <v>0</v>
      </c>
      <c r="H40" s="23"/>
      <c r="I40" s="24">
        <f>SUM(I41:I42)</f>
        <v>0</v>
      </c>
      <c r="J40" s="23"/>
      <c r="K40" s="24">
        <f>SUM(K41:K42)</f>
        <v>0</v>
      </c>
      <c r="L40" s="24">
        <f>SUM(L41:L42)</f>
        <v>0</v>
      </c>
      <c r="M40" s="7"/>
    </row>
    <row r="41" spans="1:13" ht="13.5">
      <c r="A41" s="6"/>
      <c r="B41" s="35" t="s">
        <v>37</v>
      </c>
      <c r="C41" s="48" t="s">
        <v>36</v>
      </c>
      <c r="D41" s="49"/>
      <c r="E41" s="41">
        <v>144.05000000000001</v>
      </c>
      <c r="F41" s="41"/>
      <c r="G41" s="50">
        <f t="shared" ref="G41:G42" si="20">E41*F41</f>
        <v>0</v>
      </c>
      <c r="H41" s="41"/>
      <c r="I41" s="41">
        <f t="shared" ref="I41:I42" si="21">H41*E41</f>
        <v>0</v>
      </c>
      <c r="J41" s="41"/>
      <c r="K41" s="41">
        <f t="shared" ref="K41:K42" si="22">J41*E41</f>
        <v>0</v>
      </c>
      <c r="L41" s="41">
        <f t="shared" ref="L41:L42" si="23">K41+I41+G41</f>
        <v>0</v>
      </c>
      <c r="M41" s="7"/>
    </row>
    <row r="42" spans="1:13" ht="13.5">
      <c r="A42" s="6"/>
      <c r="B42" s="35" t="s">
        <v>41</v>
      </c>
      <c r="C42" s="48" t="s">
        <v>42</v>
      </c>
      <c r="D42" s="49"/>
      <c r="E42" s="41">
        <v>1</v>
      </c>
      <c r="F42" s="41"/>
      <c r="G42" s="50">
        <f t="shared" si="20"/>
        <v>0</v>
      </c>
      <c r="H42" s="41"/>
      <c r="I42" s="41">
        <f t="shared" si="21"/>
        <v>0</v>
      </c>
      <c r="J42" s="41"/>
      <c r="K42" s="41">
        <f t="shared" si="22"/>
        <v>0</v>
      </c>
      <c r="L42" s="41">
        <f t="shared" si="23"/>
        <v>0</v>
      </c>
      <c r="M42" s="7"/>
    </row>
    <row r="43" spans="1:13" ht="13.5">
      <c r="A43" s="67">
        <v>7</v>
      </c>
      <c r="B43" s="56" t="s">
        <v>98</v>
      </c>
      <c r="C43" s="39" t="s">
        <v>36</v>
      </c>
      <c r="D43" s="26"/>
      <c r="E43" s="40">
        <v>144.05000000000001</v>
      </c>
      <c r="F43" s="22"/>
      <c r="G43" s="24">
        <f>SUM(G44:G47)</f>
        <v>0</v>
      </c>
      <c r="H43" s="23"/>
      <c r="I43" s="24">
        <f>SUM(I44:I47)</f>
        <v>0</v>
      </c>
      <c r="J43" s="23"/>
      <c r="K43" s="24">
        <f>SUM(K44:K47)</f>
        <v>0</v>
      </c>
      <c r="L43" s="24">
        <f>SUM(L44:L47)</f>
        <v>0</v>
      </c>
      <c r="M43" s="7"/>
    </row>
    <row r="44" spans="1:13" ht="13.5">
      <c r="A44" s="6"/>
      <c r="B44" s="35" t="s">
        <v>81</v>
      </c>
      <c r="C44" s="48" t="s">
        <v>36</v>
      </c>
      <c r="D44" s="49"/>
      <c r="E44" s="41">
        <v>144.05000000000001</v>
      </c>
      <c r="F44" s="41"/>
      <c r="G44" s="50">
        <f t="shared" ref="G44:G47" si="24">E44*F44</f>
        <v>0</v>
      </c>
      <c r="H44" s="41"/>
      <c r="I44" s="41">
        <f t="shared" ref="I44:I47" si="25">H44*E44</f>
        <v>0</v>
      </c>
      <c r="J44" s="41"/>
      <c r="K44" s="41">
        <f t="shared" ref="K44:K47" si="26">J44*E44</f>
        <v>0</v>
      </c>
      <c r="L44" s="41">
        <f t="shared" ref="L44:L47" si="27">K44+I44+G44</f>
        <v>0</v>
      </c>
      <c r="M44" s="7"/>
    </row>
    <row r="45" spans="1:13" ht="13.5">
      <c r="A45" s="6"/>
      <c r="B45" s="35" t="s">
        <v>171</v>
      </c>
      <c r="C45" s="48" t="s">
        <v>36</v>
      </c>
      <c r="D45" s="49"/>
      <c r="E45" s="41">
        <v>152</v>
      </c>
      <c r="F45" s="41"/>
      <c r="G45" s="50">
        <f t="shared" si="24"/>
        <v>0</v>
      </c>
      <c r="H45" s="41"/>
      <c r="I45" s="41">
        <f t="shared" si="25"/>
        <v>0</v>
      </c>
      <c r="J45" s="41"/>
      <c r="K45" s="41">
        <f t="shared" si="26"/>
        <v>0</v>
      </c>
      <c r="L45" s="41">
        <f t="shared" si="27"/>
        <v>0</v>
      </c>
      <c r="M45" s="7"/>
    </row>
    <row r="46" spans="1:13" ht="13.5">
      <c r="A46" s="6"/>
      <c r="B46" s="35" t="s">
        <v>172</v>
      </c>
      <c r="C46" s="48" t="s">
        <v>36</v>
      </c>
      <c r="D46" s="49"/>
      <c r="E46" s="41">
        <v>152</v>
      </c>
      <c r="F46" s="41"/>
      <c r="G46" s="50">
        <f t="shared" si="24"/>
        <v>0</v>
      </c>
      <c r="H46" s="41"/>
      <c r="I46" s="41">
        <f t="shared" si="25"/>
        <v>0</v>
      </c>
      <c r="J46" s="41"/>
      <c r="K46" s="41">
        <f t="shared" si="26"/>
        <v>0</v>
      </c>
      <c r="L46" s="41">
        <f t="shared" si="27"/>
        <v>0</v>
      </c>
      <c r="M46" s="7"/>
    </row>
    <row r="47" spans="1:13" ht="13.5">
      <c r="A47" s="6"/>
      <c r="B47" s="35" t="s">
        <v>41</v>
      </c>
      <c r="C47" s="48" t="s">
        <v>42</v>
      </c>
      <c r="D47" s="49"/>
      <c r="E47" s="41">
        <v>1</v>
      </c>
      <c r="F47" s="41"/>
      <c r="G47" s="50">
        <f t="shared" si="24"/>
        <v>0</v>
      </c>
      <c r="H47" s="41"/>
      <c r="I47" s="41">
        <f t="shared" si="25"/>
        <v>0</v>
      </c>
      <c r="J47" s="41"/>
      <c r="K47" s="41">
        <f t="shared" si="26"/>
        <v>0</v>
      </c>
      <c r="L47" s="41">
        <f t="shared" si="27"/>
        <v>0</v>
      </c>
      <c r="M47" s="7"/>
    </row>
    <row r="48" spans="1:13" ht="13.5">
      <c r="A48" s="67">
        <v>8</v>
      </c>
      <c r="B48" s="56" t="s">
        <v>20</v>
      </c>
      <c r="C48" s="39" t="s">
        <v>43</v>
      </c>
      <c r="D48" s="26"/>
      <c r="E48" s="40">
        <v>74.3</v>
      </c>
      <c r="F48" s="22"/>
      <c r="G48" s="24">
        <f>SUM(G49:G57)</f>
        <v>0</v>
      </c>
      <c r="H48" s="23"/>
      <c r="I48" s="24">
        <f>SUM(I49:I57)</f>
        <v>0</v>
      </c>
      <c r="J48" s="23"/>
      <c r="K48" s="24">
        <f>SUM(K49:K57)</f>
        <v>0</v>
      </c>
      <c r="L48" s="24">
        <f>SUM(L49:L57)</f>
        <v>0</v>
      </c>
      <c r="M48" s="7"/>
    </row>
    <row r="49" spans="1:13" ht="13.5">
      <c r="A49" s="6"/>
      <c r="B49" s="35" t="s">
        <v>81</v>
      </c>
      <c r="C49" s="48" t="s">
        <v>43</v>
      </c>
      <c r="D49" s="49"/>
      <c r="E49" s="41">
        <v>74.3</v>
      </c>
      <c r="F49" s="41"/>
      <c r="G49" s="50">
        <f t="shared" ref="G49:G57" si="28">E49*F49</f>
        <v>0</v>
      </c>
      <c r="H49" s="41"/>
      <c r="I49" s="41">
        <f t="shared" ref="I49:I57" si="29">H49*E49</f>
        <v>0</v>
      </c>
      <c r="J49" s="41"/>
      <c r="K49" s="41">
        <f t="shared" ref="K49:K57" si="30">J49*E49</f>
        <v>0</v>
      </c>
      <c r="L49" s="41">
        <f t="shared" ref="L49:L57" si="31">K49+I49+G49</f>
        <v>0</v>
      </c>
      <c r="M49" s="7"/>
    </row>
    <row r="50" spans="1:13" ht="13.5">
      <c r="A50" s="6"/>
      <c r="B50" s="35" t="s">
        <v>100</v>
      </c>
      <c r="C50" s="48" t="s">
        <v>43</v>
      </c>
      <c r="D50" s="49"/>
      <c r="E50" s="41">
        <v>77</v>
      </c>
      <c r="F50" s="41"/>
      <c r="G50" s="50">
        <f t="shared" si="28"/>
        <v>0</v>
      </c>
      <c r="H50" s="41"/>
      <c r="I50" s="41">
        <f t="shared" si="29"/>
        <v>0</v>
      </c>
      <c r="J50" s="41"/>
      <c r="K50" s="41">
        <f t="shared" si="30"/>
        <v>0</v>
      </c>
      <c r="L50" s="41">
        <f t="shared" si="31"/>
        <v>0</v>
      </c>
      <c r="M50" s="7"/>
    </row>
    <row r="51" spans="1:13" ht="13.5">
      <c r="A51" s="6"/>
      <c r="B51" s="35" t="s">
        <v>137</v>
      </c>
      <c r="C51" s="48" t="s">
        <v>38</v>
      </c>
      <c r="D51" s="49"/>
      <c r="E51" s="41">
        <v>12</v>
      </c>
      <c r="F51" s="41"/>
      <c r="G51" s="50">
        <f t="shared" si="28"/>
        <v>0</v>
      </c>
      <c r="H51" s="41"/>
      <c r="I51" s="41">
        <f t="shared" si="29"/>
        <v>0</v>
      </c>
      <c r="J51" s="41"/>
      <c r="K51" s="41">
        <f t="shared" si="30"/>
        <v>0</v>
      </c>
      <c r="L51" s="41">
        <f t="shared" si="31"/>
        <v>0</v>
      </c>
      <c r="M51" s="7"/>
    </row>
    <row r="52" spans="1:13" ht="13.5">
      <c r="A52" s="6"/>
      <c r="B52" s="35" t="s">
        <v>138</v>
      </c>
      <c r="C52" s="48" t="s">
        <v>38</v>
      </c>
      <c r="D52" s="49"/>
      <c r="E52" s="41">
        <v>36</v>
      </c>
      <c r="F52" s="41"/>
      <c r="G52" s="50">
        <f t="shared" si="28"/>
        <v>0</v>
      </c>
      <c r="H52" s="41"/>
      <c r="I52" s="41">
        <f t="shared" si="29"/>
        <v>0</v>
      </c>
      <c r="J52" s="41"/>
      <c r="K52" s="41">
        <f t="shared" si="30"/>
        <v>0</v>
      </c>
      <c r="L52" s="41">
        <f t="shared" si="31"/>
        <v>0</v>
      </c>
      <c r="M52" s="7"/>
    </row>
    <row r="53" spans="1:13" ht="13.5">
      <c r="A53" s="6"/>
      <c r="B53" s="35" t="s">
        <v>139</v>
      </c>
      <c r="C53" s="48" t="s">
        <v>38</v>
      </c>
      <c r="D53" s="49"/>
      <c r="E53" s="41">
        <v>12</v>
      </c>
      <c r="F53" s="41"/>
      <c r="G53" s="50">
        <f t="shared" si="28"/>
        <v>0</v>
      </c>
      <c r="H53" s="41"/>
      <c r="I53" s="41">
        <f t="shared" si="29"/>
        <v>0</v>
      </c>
      <c r="J53" s="41"/>
      <c r="K53" s="41">
        <f t="shared" si="30"/>
        <v>0</v>
      </c>
      <c r="L53" s="41">
        <f t="shared" si="31"/>
        <v>0</v>
      </c>
      <c r="M53" s="7"/>
    </row>
    <row r="54" spans="1:13" ht="13.5">
      <c r="A54" s="6"/>
      <c r="B54" s="35" t="s">
        <v>140</v>
      </c>
      <c r="C54" s="48" t="s">
        <v>38</v>
      </c>
      <c r="D54" s="49"/>
      <c r="E54" s="41">
        <v>24</v>
      </c>
      <c r="F54" s="41"/>
      <c r="G54" s="50">
        <f t="shared" si="28"/>
        <v>0</v>
      </c>
      <c r="H54" s="41"/>
      <c r="I54" s="41">
        <f t="shared" si="29"/>
        <v>0</v>
      </c>
      <c r="J54" s="41"/>
      <c r="K54" s="41">
        <f t="shared" si="30"/>
        <v>0</v>
      </c>
      <c r="L54" s="41">
        <f t="shared" si="31"/>
        <v>0</v>
      </c>
      <c r="M54" s="7"/>
    </row>
    <row r="55" spans="1:13" ht="13.5">
      <c r="A55" s="6"/>
      <c r="B55" s="35" t="s">
        <v>97</v>
      </c>
      <c r="C55" s="48" t="s">
        <v>38</v>
      </c>
      <c r="D55" s="49"/>
      <c r="E55" s="41">
        <v>5</v>
      </c>
      <c r="F55" s="41"/>
      <c r="G55" s="50">
        <f t="shared" si="28"/>
        <v>0</v>
      </c>
      <c r="H55" s="41"/>
      <c r="I55" s="41">
        <f t="shared" si="29"/>
        <v>0</v>
      </c>
      <c r="J55" s="41"/>
      <c r="K55" s="41">
        <f t="shared" si="30"/>
        <v>0</v>
      </c>
      <c r="L55" s="41">
        <f t="shared" si="31"/>
        <v>0</v>
      </c>
      <c r="M55" s="7"/>
    </row>
    <row r="56" spans="1:13" ht="13.5">
      <c r="A56" s="6"/>
      <c r="B56" s="35" t="s">
        <v>99</v>
      </c>
      <c r="C56" s="48" t="s">
        <v>38</v>
      </c>
      <c r="D56" s="49"/>
      <c r="E56" s="41">
        <v>225</v>
      </c>
      <c r="F56" s="41"/>
      <c r="G56" s="50">
        <f t="shared" si="28"/>
        <v>0</v>
      </c>
      <c r="H56" s="41"/>
      <c r="I56" s="41">
        <f t="shared" si="29"/>
        <v>0</v>
      </c>
      <c r="J56" s="41"/>
      <c r="K56" s="41">
        <f t="shared" si="30"/>
        <v>0</v>
      </c>
      <c r="L56" s="41">
        <f t="shared" si="31"/>
        <v>0</v>
      </c>
      <c r="M56" s="7"/>
    </row>
    <row r="57" spans="1:13" ht="13.5">
      <c r="A57" s="52"/>
      <c r="B57" s="35" t="s">
        <v>41</v>
      </c>
      <c r="C57" s="48" t="s">
        <v>42</v>
      </c>
      <c r="D57" s="49"/>
      <c r="E57" s="41">
        <v>1</v>
      </c>
      <c r="F57" s="41"/>
      <c r="G57" s="50">
        <f t="shared" si="28"/>
        <v>0</v>
      </c>
      <c r="H57" s="41"/>
      <c r="I57" s="41">
        <f t="shared" si="29"/>
        <v>0</v>
      </c>
      <c r="J57" s="41"/>
      <c r="K57" s="41">
        <f t="shared" si="30"/>
        <v>0</v>
      </c>
      <c r="L57" s="41">
        <f t="shared" si="31"/>
        <v>0</v>
      </c>
      <c r="M57" s="53"/>
    </row>
    <row r="58" spans="1:13" ht="13.5">
      <c r="A58" s="67">
        <v>9</v>
      </c>
      <c r="B58" s="56" t="s">
        <v>21</v>
      </c>
      <c r="C58" s="39" t="s">
        <v>38</v>
      </c>
      <c r="D58" s="26"/>
      <c r="E58" s="40">
        <v>19</v>
      </c>
      <c r="F58" s="22"/>
      <c r="G58" s="24">
        <f>SUM(G59:G65)</f>
        <v>0</v>
      </c>
      <c r="H58" s="23"/>
      <c r="I58" s="24">
        <f>SUM(I59:I65)</f>
        <v>0</v>
      </c>
      <c r="J58" s="23"/>
      <c r="K58" s="24">
        <f>SUM(K59:K65)</f>
        <v>0</v>
      </c>
      <c r="L58" s="24">
        <f>SUM(L59:L65)</f>
        <v>0</v>
      </c>
      <c r="M58" s="7"/>
    </row>
    <row r="59" spans="1:13" ht="13.5">
      <c r="A59" s="6"/>
      <c r="B59" s="35" t="s">
        <v>44</v>
      </c>
      <c r="C59" s="48" t="s">
        <v>38</v>
      </c>
      <c r="D59" s="49"/>
      <c r="E59" s="41">
        <v>19</v>
      </c>
      <c r="F59" s="41"/>
      <c r="G59" s="50">
        <f t="shared" ref="G59:G65" si="32">E59*F59</f>
        <v>0</v>
      </c>
      <c r="H59" s="41"/>
      <c r="I59" s="41">
        <f t="shared" ref="I59:I65" si="33">H59*E59</f>
        <v>0</v>
      </c>
      <c r="J59" s="41"/>
      <c r="K59" s="41">
        <f t="shared" ref="K59:K65" si="34">J59*E59</f>
        <v>0</v>
      </c>
      <c r="L59" s="41">
        <f t="shared" ref="L59:L65" si="35">K59+I59+G59</f>
        <v>0</v>
      </c>
      <c r="M59" s="7"/>
    </row>
    <row r="60" spans="1:13" ht="13.5">
      <c r="A60" s="6"/>
      <c r="B60" s="35" t="s">
        <v>45</v>
      </c>
      <c r="C60" s="48" t="s">
        <v>36</v>
      </c>
      <c r="D60" s="49"/>
      <c r="E60" s="41">
        <v>1.9</v>
      </c>
      <c r="F60" s="41"/>
      <c r="G60" s="50">
        <f t="shared" si="32"/>
        <v>0</v>
      </c>
      <c r="H60" s="41"/>
      <c r="I60" s="41">
        <f t="shared" si="33"/>
        <v>0</v>
      </c>
      <c r="J60" s="41"/>
      <c r="K60" s="41">
        <f t="shared" si="34"/>
        <v>0</v>
      </c>
      <c r="L60" s="41">
        <f t="shared" si="35"/>
        <v>0</v>
      </c>
      <c r="M60" s="7"/>
    </row>
    <row r="61" spans="1:13" ht="13.5">
      <c r="A61" s="6"/>
      <c r="B61" s="35" t="s">
        <v>46</v>
      </c>
      <c r="C61" s="48" t="s">
        <v>36</v>
      </c>
      <c r="D61" s="49"/>
      <c r="E61" s="41">
        <v>7.24</v>
      </c>
      <c r="F61" s="41"/>
      <c r="G61" s="50">
        <f t="shared" si="32"/>
        <v>0</v>
      </c>
      <c r="H61" s="41"/>
      <c r="I61" s="41">
        <f t="shared" si="33"/>
        <v>0</v>
      </c>
      <c r="J61" s="41"/>
      <c r="K61" s="41">
        <f t="shared" si="34"/>
        <v>0</v>
      </c>
      <c r="L61" s="41">
        <f t="shared" si="35"/>
        <v>0</v>
      </c>
      <c r="M61" s="7"/>
    </row>
    <row r="62" spans="1:13" ht="13.5">
      <c r="A62" s="6"/>
      <c r="B62" s="35" t="s">
        <v>105</v>
      </c>
      <c r="C62" s="48" t="s">
        <v>42</v>
      </c>
      <c r="D62" s="49"/>
      <c r="E62" s="41">
        <v>1</v>
      </c>
      <c r="F62" s="41"/>
      <c r="G62" s="50">
        <f t="shared" si="32"/>
        <v>0</v>
      </c>
      <c r="H62" s="41"/>
      <c r="I62" s="41">
        <f t="shared" si="33"/>
        <v>0</v>
      </c>
      <c r="J62" s="41"/>
      <c r="K62" s="41">
        <f t="shared" si="34"/>
        <v>0</v>
      </c>
      <c r="L62" s="41">
        <f t="shared" si="35"/>
        <v>0</v>
      </c>
      <c r="M62" s="7"/>
    </row>
    <row r="63" spans="1:13" ht="13.5">
      <c r="A63" s="6"/>
      <c r="B63" s="35" t="s">
        <v>173</v>
      </c>
      <c r="C63" s="48" t="s">
        <v>174</v>
      </c>
      <c r="D63" s="49"/>
      <c r="E63" s="41">
        <v>5</v>
      </c>
      <c r="F63" s="41"/>
      <c r="G63" s="50">
        <f t="shared" si="32"/>
        <v>0</v>
      </c>
      <c r="H63" s="41"/>
      <c r="I63" s="41">
        <f t="shared" si="33"/>
        <v>0</v>
      </c>
      <c r="J63" s="41"/>
      <c r="K63" s="41">
        <f t="shared" si="34"/>
        <v>0</v>
      </c>
      <c r="L63" s="41">
        <f t="shared" si="35"/>
        <v>0</v>
      </c>
      <c r="M63" s="7"/>
    </row>
    <row r="64" spans="1:13" ht="13.5">
      <c r="A64" s="6"/>
      <c r="B64" s="35" t="s">
        <v>175</v>
      </c>
      <c r="C64" s="48" t="s">
        <v>96</v>
      </c>
      <c r="D64" s="49"/>
      <c r="E64" s="41">
        <v>1</v>
      </c>
      <c r="F64" s="41"/>
      <c r="G64" s="50">
        <f t="shared" si="32"/>
        <v>0</v>
      </c>
      <c r="H64" s="41"/>
      <c r="I64" s="41">
        <f t="shared" si="33"/>
        <v>0</v>
      </c>
      <c r="J64" s="41"/>
      <c r="K64" s="41">
        <f t="shared" si="34"/>
        <v>0</v>
      </c>
      <c r="L64" s="41">
        <f t="shared" si="35"/>
        <v>0</v>
      </c>
      <c r="M64" s="7"/>
    </row>
    <row r="65" spans="1:13" ht="13.5">
      <c r="A65" s="6"/>
      <c r="B65" s="35" t="s">
        <v>41</v>
      </c>
      <c r="C65" s="48" t="s">
        <v>42</v>
      </c>
      <c r="D65" s="49"/>
      <c r="E65" s="41">
        <v>1</v>
      </c>
      <c r="F65" s="41"/>
      <c r="G65" s="50">
        <f t="shared" si="32"/>
        <v>0</v>
      </c>
      <c r="H65" s="41"/>
      <c r="I65" s="41">
        <f t="shared" si="33"/>
        <v>0</v>
      </c>
      <c r="J65" s="41"/>
      <c r="K65" s="41">
        <f t="shared" si="34"/>
        <v>0</v>
      </c>
      <c r="L65" s="41">
        <f t="shared" si="35"/>
        <v>0</v>
      </c>
      <c r="M65" s="7"/>
    </row>
    <row r="66" spans="1:13" ht="13.5">
      <c r="A66" s="67">
        <v>10</v>
      </c>
      <c r="B66" s="56" t="s">
        <v>22</v>
      </c>
      <c r="C66" s="39" t="s">
        <v>36</v>
      </c>
      <c r="D66" s="26"/>
      <c r="E66" s="40">
        <v>10.11</v>
      </c>
      <c r="F66" s="22"/>
      <c r="G66" s="24">
        <f>SUM(G67:G76)</f>
        <v>0</v>
      </c>
      <c r="H66" s="23"/>
      <c r="I66" s="24">
        <f>SUM(I67:I76)</f>
        <v>0</v>
      </c>
      <c r="J66" s="23"/>
      <c r="K66" s="24">
        <f>SUM(K67:K76)</f>
        <v>0</v>
      </c>
      <c r="L66" s="24">
        <f>SUM(L67:L76)</f>
        <v>0</v>
      </c>
      <c r="M66" s="7"/>
    </row>
    <row r="67" spans="1:13" ht="13.5">
      <c r="A67" s="6"/>
      <c r="B67" s="60" t="s">
        <v>37</v>
      </c>
      <c r="C67" s="58" t="s">
        <v>36</v>
      </c>
      <c r="D67" s="49"/>
      <c r="E67" s="41">
        <v>10.11</v>
      </c>
      <c r="F67" s="41"/>
      <c r="G67" s="50">
        <f t="shared" ref="G67:G76" si="36">E67*F67</f>
        <v>0</v>
      </c>
      <c r="H67" s="41"/>
      <c r="I67" s="41">
        <f t="shared" ref="I67:I76" si="37">H67*E67</f>
        <v>0</v>
      </c>
      <c r="J67" s="41"/>
      <c r="K67" s="41">
        <f t="shared" ref="K67:K76" si="38">J67*E67</f>
        <v>0</v>
      </c>
      <c r="L67" s="41">
        <f t="shared" ref="L67:L76" si="39">K67+I67+G67</f>
        <v>0</v>
      </c>
      <c r="M67" s="7"/>
    </row>
    <row r="68" spans="1:13" ht="13.5">
      <c r="A68" s="6"/>
      <c r="B68" s="61" t="s">
        <v>106</v>
      </c>
      <c r="C68" s="58" t="s">
        <v>38</v>
      </c>
      <c r="D68" s="49"/>
      <c r="E68" s="41">
        <v>15</v>
      </c>
      <c r="F68" s="41"/>
      <c r="G68" s="50">
        <f t="shared" si="36"/>
        <v>0</v>
      </c>
      <c r="H68" s="41"/>
      <c r="I68" s="41">
        <f t="shared" si="37"/>
        <v>0</v>
      </c>
      <c r="J68" s="41"/>
      <c r="K68" s="41">
        <f t="shared" si="38"/>
        <v>0</v>
      </c>
      <c r="L68" s="41">
        <f t="shared" si="39"/>
        <v>0</v>
      </c>
      <c r="M68" s="7"/>
    </row>
    <row r="69" spans="1:13" ht="13.5">
      <c r="A69" s="6"/>
      <c r="B69" s="61" t="s">
        <v>107</v>
      </c>
      <c r="C69" s="58" t="s">
        <v>38</v>
      </c>
      <c r="D69" s="49"/>
      <c r="E69" s="41">
        <v>7</v>
      </c>
      <c r="F69" s="63"/>
      <c r="G69" s="50">
        <f t="shared" si="36"/>
        <v>0</v>
      </c>
      <c r="H69" s="41"/>
      <c r="I69" s="41">
        <f t="shared" si="37"/>
        <v>0</v>
      </c>
      <c r="J69" s="41"/>
      <c r="K69" s="41">
        <f t="shared" si="38"/>
        <v>0</v>
      </c>
      <c r="L69" s="41">
        <f t="shared" si="39"/>
        <v>0</v>
      </c>
      <c r="M69" s="7"/>
    </row>
    <row r="70" spans="1:13" ht="13.5">
      <c r="A70" s="6"/>
      <c r="B70" s="61" t="s">
        <v>108</v>
      </c>
      <c r="C70" s="58" t="s">
        <v>38</v>
      </c>
      <c r="D70" s="49"/>
      <c r="E70" s="41">
        <v>8</v>
      </c>
      <c r="F70" s="63"/>
      <c r="G70" s="50">
        <f t="shared" si="36"/>
        <v>0</v>
      </c>
      <c r="H70" s="41"/>
      <c r="I70" s="41">
        <f t="shared" si="37"/>
        <v>0</v>
      </c>
      <c r="J70" s="41"/>
      <c r="K70" s="41">
        <f t="shared" si="38"/>
        <v>0</v>
      </c>
      <c r="L70" s="41">
        <f t="shared" si="39"/>
        <v>0</v>
      </c>
      <c r="M70" s="7"/>
    </row>
    <row r="71" spans="1:13" ht="13.5">
      <c r="A71" s="6"/>
      <c r="B71" s="61" t="s">
        <v>109</v>
      </c>
      <c r="C71" s="58" t="s">
        <v>36</v>
      </c>
      <c r="D71" s="49"/>
      <c r="E71" s="41">
        <v>11</v>
      </c>
      <c r="F71" s="64"/>
      <c r="G71" s="50">
        <f t="shared" si="36"/>
        <v>0</v>
      </c>
      <c r="H71" s="41"/>
      <c r="I71" s="41">
        <f t="shared" si="37"/>
        <v>0</v>
      </c>
      <c r="J71" s="41"/>
      <c r="K71" s="41">
        <f t="shared" si="38"/>
        <v>0</v>
      </c>
      <c r="L71" s="41">
        <f t="shared" si="39"/>
        <v>0</v>
      </c>
      <c r="M71" s="7"/>
    </row>
    <row r="72" spans="1:13" ht="13.5">
      <c r="A72" s="6"/>
      <c r="B72" s="61" t="s">
        <v>110</v>
      </c>
      <c r="C72" s="58" t="s">
        <v>111</v>
      </c>
      <c r="D72" s="49"/>
      <c r="E72" s="41">
        <v>1</v>
      </c>
      <c r="F72" s="63"/>
      <c r="G72" s="50">
        <f t="shared" si="36"/>
        <v>0</v>
      </c>
      <c r="H72" s="41"/>
      <c r="I72" s="41">
        <f t="shared" si="37"/>
        <v>0</v>
      </c>
      <c r="J72" s="41"/>
      <c r="K72" s="41">
        <f t="shared" si="38"/>
        <v>0</v>
      </c>
      <c r="L72" s="41">
        <f t="shared" si="39"/>
        <v>0</v>
      </c>
      <c r="M72" s="7"/>
    </row>
    <row r="73" spans="1:13" ht="13.5">
      <c r="A73" s="6"/>
      <c r="B73" s="61" t="s">
        <v>112</v>
      </c>
      <c r="C73" s="58" t="s">
        <v>111</v>
      </c>
      <c r="D73" s="49"/>
      <c r="E73" s="41">
        <v>1</v>
      </c>
      <c r="F73" s="63"/>
      <c r="G73" s="50">
        <f t="shared" si="36"/>
        <v>0</v>
      </c>
      <c r="H73" s="41"/>
      <c r="I73" s="41">
        <f t="shared" si="37"/>
        <v>0</v>
      </c>
      <c r="J73" s="41"/>
      <c r="K73" s="41">
        <f t="shared" si="38"/>
        <v>0</v>
      </c>
      <c r="L73" s="41">
        <f t="shared" si="39"/>
        <v>0</v>
      </c>
      <c r="M73" s="7"/>
    </row>
    <row r="74" spans="1:13" ht="13.5">
      <c r="A74" s="6"/>
      <c r="B74" s="61" t="s">
        <v>113</v>
      </c>
      <c r="C74" s="58" t="s">
        <v>111</v>
      </c>
      <c r="D74" s="49"/>
      <c r="E74" s="41">
        <v>1</v>
      </c>
      <c r="F74" s="65"/>
      <c r="G74" s="50">
        <f t="shared" si="36"/>
        <v>0</v>
      </c>
      <c r="H74" s="41"/>
      <c r="I74" s="41">
        <f t="shared" si="37"/>
        <v>0</v>
      </c>
      <c r="J74" s="41"/>
      <c r="K74" s="41">
        <f t="shared" si="38"/>
        <v>0</v>
      </c>
      <c r="L74" s="41">
        <f t="shared" si="39"/>
        <v>0</v>
      </c>
      <c r="M74" s="7"/>
    </row>
    <row r="75" spans="1:13" ht="13.5">
      <c r="A75" s="6"/>
      <c r="B75" s="61" t="s">
        <v>176</v>
      </c>
      <c r="C75" s="58" t="s">
        <v>38</v>
      </c>
      <c r="D75" s="49"/>
      <c r="E75" s="41">
        <v>1</v>
      </c>
      <c r="F75" s="65"/>
      <c r="G75" s="50">
        <f t="shared" si="36"/>
        <v>0</v>
      </c>
      <c r="H75" s="41"/>
      <c r="I75" s="41">
        <f t="shared" si="37"/>
        <v>0</v>
      </c>
      <c r="J75" s="41"/>
      <c r="K75" s="41">
        <f t="shared" si="38"/>
        <v>0</v>
      </c>
      <c r="L75" s="41">
        <f t="shared" si="39"/>
        <v>0</v>
      </c>
      <c r="M75" s="7"/>
    </row>
    <row r="76" spans="1:13" ht="13.5">
      <c r="A76" s="6"/>
      <c r="B76" s="61" t="s">
        <v>41</v>
      </c>
      <c r="C76" s="58" t="s">
        <v>42</v>
      </c>
      <c r="D76" s="49"/>
      <c r="E76" s="41">
        <v>1</v>
      </c>
      <c r="F76" s="41"/>
      <c r="G76" s="50">
        <f t="shared" si="36"/>
        <v>0</v>
      </c>
      <c r="H76" s="41"/>
      <c r="I76" s="41">
        <f t="shared" si="37"/>
        <v>0</v>
      </c>
      <c r="J76" s="41"/>
      <c r="K76" s="41">
        <f t="shared" si="38"/>
        <v>0</v>
      </c>
      <c r="L76" s="41">
        <f t="shared" si="39"/>
        <v>0</v>
      </c>
      <c r="M76" s="7"/>
    </row>
    <row r="77" spans="1:13" ht="13.5">
      <c r="A77" s="67">
        <v>11</v>
      </c>
      <c r="B77" s="56" t="s">
        <v>24</v>
      </c>
      <c r="C77" s="39" t="s">
        <v>36</v>
      </c>
      <c r="D77" s="26"/>
      <c r="E77" s="40">
        <v>9.9600000000000009</v>
      </c>
      <c r="F77" s="22"/>
      <c r="G77" s="24">
        <f>SUM(G78:G87)</f>
        <v>0</v>
      </c>
      <c r="H77" s="23"/>
      <c r="I77" s="24">
        <f>SUM(I78:I87)</f>
        <v>0</v>
      </c>
      <c r="J77" s="23"/>
      <c r="K77" s="24">
        <f>SUM(K78:K87)</f>
        <v>0</v>
      </c>
      <c r="L77" s="24">
        <f>SUM(L78:L87)</f>
        <v>0</v>
      </c>
      <c r="M77" s="7"/>
    </row>
    <row r="78" spans="1:13" ht="13.5">
      <c r="A78" s="6"/>
      <c r="B78" s="35" t="s">
        <v>48</v>
      </c>
      <c r="C78" s="48" t="s">
        <v>36</v>
      </c>
      <c r="D78" s="49"/>
      <c r="E78" s="41">
        <v>9.9550000000000001</v>
      </c>
      <c r="F78" s="41"/>
      <c r="G78" s="50">
        <f t="shared" ref="G78:G87" si="40">E78*F78</f>
        <v>0</v>
      </c>
      <c r="H78" s="41"/>
      <c r="I78" s="41">
        <f t="shared" ref="I78:I87" si="41">H78*E78</f>
        <v>0</v>
      </c>
      <c r="J78" s="41"/>
      <c r="K78" s="41">
        <f t="shared" ref="K78:K87" si="42">J78*E78</f>
        <v>0</v>
      </c>
      <c r="L78" s="41">
        <f t="shared" ref="L78:L87" si="43">K78+I78+G78</f>
        <v>0</v>
      </c>
      <c r="M78" s="7"/>
    </row>
    <row r="79" spans="1:13" ht="25.5">
      <c r="A79" s="6"/>
      <c r="B79" s="35" t="s">
        <v>49</v>
      </c>
      <c r="C79" s="48" t="s">
        <v>43</v>
      </c>
      <c r="D79" s="49"/>
      <c r="E79" s="41">
        <v>3.6</v>
      </c>
      <c r="F79" s="41"/>
      <c r="G79" s="50">
        <f t="shared" si="40"/>
        <v>0</v>
      </c>
      <c r="H79" s="41"/>
      <c r="I79" s="41">
        <f t="shared" si="41"/>
        <v>0</v>
      </c>
      <c r="J79" s="41"/>
      <c r="K79" s="41">
        <f t="shared" si="42"/>
        <v>0</v>
      </c>
      <c r="L79" s="41">
        <f t="shared" si="43"/>
        <v>0</v>
      </c>
      <c r="M79" s="7"/>
    </row>
    <row r="80" spans="1:13" ht="13.5">
      <c r="A80" s="6"/>
      <c r="B80" s="61" t="s">
        <v>106</v>
      </c>
      <c r="C80" s="62" t="s">
        <v>38</v>
      </c>
      <c r="D80" s="49"/>
      <c r="E80" s="41">
        <v>6</v>
      </c>
      <c r="F80" s="41"/>
      <c r="G80" s="50">
        <f t="shared" si="40"/>
        <v>0</v>
      </c>
      <c r="H80" s="41"/>
      <c r="I80" s="41">
        <f t="shared" si="41"/>
        <v>0</v>
      </c>
      <c r="J80" s="41"/>
      <c r="K80" s="41">
        <f t="shared" si="42"/>
        <v>0</v>
      </c>
      <c r="L80" s="41">
        <f t="shared" si="43"/>
        <v>0</v>
      </c>
      <c r="M80" s="7"/>
    </row>
    <row r="81" spans="1:13" ht="13.5">
      <c r="A81" s="6"/>
      <c r="B81" s="61" t="s">
        <v>107</v>
      </c>
      <c r="C81" s="62" t="s">
        <v>38</v>
      </c>
      <c r="D81" s="49"/>
      <c r="E81" s="41">
        <v>4</v>
      </c>
      <c r="F81" s="63"/>
      <c r="G81" s="50">
        <f t="shared" si="40"/>
        <v>0</v>
      </c>
      <c r="H81" s="41"/>
      <c r="I81" s="41">
        <f t="shared" si="41"/>
        <v>0</v>
      </c>
      <c r="J81" s="41"/>
      <c r="K81" s="41">
        <f t="shared" si="42"/>
        <v>0</v>
      </c>
      <c r="L81" s="41">
        <f t="shared" si="43"/>
        <v>0</v>
      </c>
      <c r="M81" s="7"/>
    </row>
    <row r="82" spans="1:13" ht="13.5">
      <c r="A82" s="6"/>
      <c r="B82" s="61" t="s">
        <v>108</v>
      </c>
      <c r="C82" s="62" t="s">
        <v>38</v>
      </c>
      <c r="D82" s="49"/>
      <c r="E82" s="41">
        <v>3</v>
      </c>
      <c r="F82" s="63"/>
      <c r="G82" s="50">
        <f t="shared" si="40"/>
        <v>0</v>
      </c>
      <c r="H82" s="41"/>
      <c r="I82" s="41">
        <f t="shared" si="41"/>
        <v>0</v>
      </c>
      <c r="J82" s="41"/>
      <c r="K82" s="41">
        <f t="shared" si="42"/>
        <v>0</v>
      </c>
      <c r="L82" s="41">
        <f t="shared" si="43"/>
        <v>0</v>
      </c>
      <c r="M82" s="7"/>
    </row>
    <row r="83" spans="1:13" ht="13.5">
      <c r="A83" s="6"/>
      <c r="B83" s="61" t="s">
        <v>110</v>
      </c>
      <c r="C83" s="62" t="s">
        <v>111</v>
      </c>
      <c r="D83" s="49"/>
      <c r="E83" s="41">
        <v>1</v>
      </c>
      <c r="F83" s="63"/>
      <c r="G83" s="50">
        <f t="shared" si="40"/>
        <v>0</v>
      </c>
      <c r="H83" s="41"/>
      <c r="I83" s="41">
        <f t="shared" si="41"/>
        <v>0</v>
      </c>
      <c r="J83" s="41"/>
      <c r="K83" s="41">
        <f t="shared" si="42"/>
        <v>0</v>
      </c>
      <c r="L83" s="41">
        <f t="shared" si="43"/>
        <v>0</v>
      </c>
      <c r="M83" s="7"/>
    </row>
    <row r="84" spans="1:13" ht="13.5">
      <c r="A84" s="6"/>
      <c r="B84" s="61" t="s">
        <v>112</v>
      </c>
      <c r="C84" s="62" t="s">
        <v>111</v>
      </c>
      <c r="D84" s="49"/>
      <c r="E84" s="41">
        <v>1</v>
      </c>
      <c r="F84" s="63"/>
      <c r="G84" s="50">
        <f t="shared" si="40"/>
        <v>0</v>
      </c>
      <c r="H84" s="41"/>
      <c r="I84" s="41">
        <f t="shared" si="41"/>
        <v>0</v>
      </c>
      <c r="J84" s="41"/>
      <c r="K84" s="41">
        <f t="shared" si="42"/>
        <v>0</v>
      </c>
      <c r="L84" s="41">
        <f t="shared" si="43"/>
        <v>0</v>
      </c>
      <c r="M84" s="7"/>
    </row>
    <row r="85" spans="1:13" ht="13.5">
      <c r="A85" s="6"/>
      <c r="B85" s="61" t="s">
        <v>113</v>
      </c>
      <c r="C85" s="62" t="s">
        <v>111</v>
      </c>
      <c r="D85" s="49"/>
      <c r="E85" s="41">
        <v>1</v>
      </c>
      <c r="F85" s="65"/>
      <c r="G85" s="50">
        <f t="shared" si="40"/>
        <v>0</v>
      </c>
      <c r="H85" s="41"/>
      <c r="I85" s="41">
        <f t="shared" si="41"/>
        <v>0</v>
      </c>
      <c r="J85" s="41"/>
      <c r="K85" s="41">
        <f t="shared" si="42"/>
        <v>0</v>
      </c>
      <c r="L85" s="41">
        <f t="shared" si="43"/>
        <v>0</v>
      </c>
      <c r="M85" s="7"/>
    </row>
    <row r="86" spans="1:13" ht="13.5">
      <c r="A86" s="6"/>
      <c r="B86" s="61" t="s">
        <v>148</v>
      </c>
      <c r="C86" s="62" t="s">
        <v>38</v>
      </c>
      <c r="D86" s="49"/>
      <c r="E86" s="41">
        <v>1</v>
      </c>
      <c r="F86" s="65"/>
      <c r="G86" s="50">
        <f t="shared" si="40"/>
        <v>0</v>
      </c>
      <c r="H86" s="41"/>
      <c r="I86" s="41">
        <f t="shared" si="41"/>
        <v>0</v>
      </c>
      <c r="J86" s="41"/>
      <c r="K86" s="41">
        <f t="shared" si="42"/>
        <v>0</v>
      </c>
      <c r="L86" s="41">
        <f t="shared" si="43"/>
        <v>0</v>
      </c>
      <c r="M86" s="7"/>
    </row>
    <row r="87" spans="1:13" ht="13.5">
      <c r="A87" s="6"/>
      <c r="B87" s="61" t="s">
        <v>41</v>
      </c>
      <c r="C87" s="62" t="s">
        <v>42</v>
      </c>
      <c r="D87" s="49"/>
      <c r="E87" s="41">
        <v>1</v>
      </c>
      <c r="F87" s="65"/>
      <c r="G87" s="50">
        <f t="shared" si="40"/>
        <v>0</v>
      </c>
      <c r="H87" s="41"/>
      <c r="I87" s="41">
        <f t="shared" si="41"/>
        <v>0</v>
      </c>
      <c r="J87" s="41"/>
      <c r="K87" s="41">
        <f t="shared" si="42"/>
        <v>0</v>
      </c>
      <c r="L87" s="41">
        <f t="shared" si="43"/>
        <v>0</v>
      </c>
      <c r="M87" s="7"/>
    </row>
    <row r="88" spans="1:13" ht="13.5">
      <c r="A88" s="67">
        <v>12</v>
      </c>
      <c r="B88" s="56" t="s">
        <v>50</v>
      </c>
      <c r="C88" s="39" t="s">
        <v>36</v>
      </c>
      <c r="D88" s="26"/>
      <c r="E88" s="40">
        <v>14.39</v>
      </c>
      <c r="F88" s="22"/>
      <c r="G88" s="24">
        <f>SUM(G89:G90)</f>
        <v>0</v>
      </c>
      <c r="H88" s="23"/>
      <c r="I88" s="24">
        <f>SUM(I89:I90)</f>
        <v>0</v>
      </c>
      <c r="J88" s="23"/>
      <c r="K88" s="24">
        <f>SUM(K89:K90)</f>
        <v>0</v>
      </c>
      <c r="L88" s="24">
        <f>SUM(L89:L90)</f>
        <v>0</v>
      </c>
      <c r="M88" s="7"/>
    </row>
    <row r="89" spans="1:13" ht="25.5">
      <c r="A89" s="6"/>
      <c r="B89" s="35" t="s">
        <v>51</v>
      </c>
      <c r="C89" s="48" t="s">
        <v>36</v>
      </c>
      <c r="D89" s="49"/>
      <c r="E89" s="41">
        <v>14.39</v>
      </c>
      <c r="F89" s="41"/>
      <c r="G89" s="50">
        <f t="shared" ref="G89:G90" si="44">E89*F89</f>
        <v>0</v>
      </c>
      <c r="H89" s="41"/>
      <c r="I89" s="41">
        <f t="shared" ref="I89:I90" si="45">H89*E89</f>
        <v>0</v>
      </c>
      <c r="J89" s="41"/>
      <c r="K89" s="41">
        <f t="shared" ref="K89:K90" si="46">J89*E89</f>
        <v>0</v>
      </c>
      <c r="L89" s="41">
        <f t="shared" ref="L89:L90" si="47">K89+I89+G89</f>
        <v>0</v>
      </c>
      <c r="M89" s="7"/>
    </row>
    <row r="90" spans="1:13" ht="13.5">
      <c r="A90" s="6"/>
      <c r="B90" s="35" t="s">
        <v>41</v>
      </c>
      <c r="C90" s="48" t="s">
        <v>42</v>
      </c>
      <c r="D90" s="49"/>
      <c r="E90" s="41">
        <v>1</v>
      </c>
      <c r="F90" s="41"/>
      <c r="G90" s="50">
        <f t="shared" si="44"/>
        <v>0</v>
      </c>
      <c r="H90" s="41"/>
      <c r="I90" s="41">
        <f t="shared" si="45"/>
        <v>0</v>
      </c>
      <c r="J90" s="41"/>
      <c r="K90" s="41">
        <f t="shared" si="46"/>
        <v>0</v>
      </c>
      <c r="L90" s="41">
        <f t="shared" si="47"/>
        <v>0</v>
      </c>
      <c r="M90" s="7"/>
    </row>
    <row r="91" spans="1:13" ht="13.5">
      <c r="A91" s="67">
        <v>13</v>
      </c>
      <c r="B91" s="56" t="s">
        <v>114</v>
      </c>
      <c r="C91" s="39" t="s">
        <v>36</v>
      </c>
      <c r="D91" s="26"/>
      <c r="E91" s="40">
        <v>16.420000000000002</v>
      </c>
      <c r="F91" s="22"/>
      <c r="G91" s="24">
        <f>SUM(G92:G105)</f>
        <v>0</v>
      </c>
      <c r="H91" s="24"/>
      <c r="I91" s="24">
        <f t="shared" ref="I91:L91" si="48">SUM(I92:I105)</f>
        <v>0</v>
      </c>
      <c r="J91" s="24"/>
      <c r="K91" s="24">
        <f t="shared" si="48"/>
        <v>0</v>
      </c>
      <c r="L91" s="24">
        <f t="shared" si="48"/>
        <v>0</v>
      </c>
      <c r="M91" s="7"/>
    </row>
    <row r="92" spans="1:13" ht="13.5">
      <c r="A92" s="6"/>
      <c r="B92" s="35" t="s">
        <v>181</v>
      </c>
      <c r="C92" s="48" t="s">
        <v>36</v>
      </c>
      <c r="D92" s="49"/>
      <c r="E92" s="41">
        <v>16.420000000000002</v>
      </c>
      <c r="F92" s="41"/>
      <c r="G92" s="50">
        <f t="shared" ref="G92:G105" si="49">E92*F92</f>
        <v>0</v>
      </c>
      <c r="H92" s="41"/>
      <c r="I92" s="41">
        <f t="shared" ref="I92:I105" si="50">H92*E92</f>
        <v>0</v>
      </c>
      <c r="J92" s="41"/>
      <c r="K92" s="41">
        <f t="shared" ref="K92:K105" si="51">J92*E92</f>
        <v>0</v>
      </c>
      <c r="L92" s="41">
        <f t="shared" ref="L92:L105" si="52">K92+I92+G92</f>
        <v>0</v>
      </c>
      <c r="M92" s="7"/>
    </row>
    <row r="93" spans="1:13" ht="13.5">
      <c r="A93" s="6"/>
      <c r="B93" s="35" t="s">
        <v>52</v>
      </c>
      <c r="C93" s="48" t="s">
        <v>36</v>
      </c>
      <c r="D93" s="49"/>
      <c r="E93" s="41">
        <v>4.0519999999999996</v>
      </c>
      <c r="F93" s="41"/>
      <c r="G93" s="50">
        <f t="shared" si="49"/>
        <v>0</v>
      </c>
      <c r="H93" s="41"/>
      <c r="I93" s="41">
        <f t="shared" si="50"/>
        <v>0</v>
      </c>
      <c r="J93" s="41"/>
      <c r="K93" s="41">
        <f t="shared" si="51"/>
        <v>0</v>
      </c>
      <c r="L93" s="41">
        <f t="shared" si="52"/>
        <v>0</v>
      </c>
      <c r="M93" s="7"/>
    </row>
    <row r="94" spans="1:13" ht="13.5">
      <c r="A94" s="6"/>
      <c r="B94" s="35" t="s">
        <v>53</v>
      </c>
      <c r="C94" s="48" t="s">
        <v>36</v>
      </c>
      <c r="D94" s="49"/>
      <c r="E94" s="41">
        <v>1.68</v>
      </c>
      <c r="F94" s="41"/>
      <c r="G94" s="50">
        <f t="shared" si="49"/>
        <v>0</v>
      </c>
      <c r="H94" s="41"/>
      <c r="I94" s="41">
        <f t="shared" si="50"/>
        <v>0</v>
      </c>
      <c r="J94" s="41"/>
      <c r="K94" s="41">
        <f t="shared" si="51"/>
        <v>0</v>
      </c>
      <c r="L94" s="41">
        <f t="shared" si="52"/>
        <v>0</v>
      </c>
      <c r="M94" s="7"/>
    </row>
    <row r="95" spans="1:13" ht="13.5">
      <c r="A95" s="6"/>
      <c r="B95" s="35" t="s">
        <v>54</v>
      </c>
      <c r="C95" s="48" t="s">
        <v>36</v>
      </c>
      <c r="D95" s="49"/>
      <c r="E95" s="41">
        <v>1.6459999999999999</v>
      </c>
      <c r="F95" s="41"/>
      <c r="G95" s="50">
        <f t="shared" si="49"/>
        <v>0</v>
      </c>
      <c r="H95" s="41"/>
      <c r="I95" s="41">
        <f t="shared" si="50"/>
        <v>0</v>
      </c>
      <c r="J95" s="41"/>
      <c r="K95" s="41">
        <f t="shared" si="51"/>
        <v>0</v>
      </c>
      <c r="L95" s="41">
        <f t="shared" si="52"/>
        <v>0</v>
      </c>
      <c r="M95" s="7"/>
    </row>
    <row r="96" spans="1:13" ht="13.5">
      <c r="A96" s="6"/>
      <c r="B96" s="35" t="s">
        <v>55</v>
      </c>
      <c r="C96" s="48" t="s">
        <v>36</v>
      </c>
      <c r="D96" s="49"/>
      <c r="E96" s="41">
        <v>1.244</v>
      </c>
      <c r="F96" s="41"/>
      <c r="G96" s="50">
        <f t="shared" si="49"/>
        <v>0</v>
      </c>
      <c r="H96" s="41"/>
      <c r="I96" s="41">
        <f t="shared" si="50"/>
        <v>0</v>
      </c>
      <c r="J96" s="41"/>
      <c r="K96" s="41">
        <f t="shared" si="51"/>
        <v>0</v>
      </c>
      <c r="L96" s="41">
        <f t="shared" si="52"/>
        <v>0</v>
      </c>
      <c r="M96" s="7"/>
    </row>
    <row r="97" spans="1:13" ht="13.5">
      <c r="A97" s="6"/>
      <c r="B97" s="35" t="s">
        <v>55</v>
      </c>
      <c r="C97" s="48" t="s">
        <v>36</v>
      </c>
      <c r="D97" s="49"/>
      <c r="E97" s="41">
        <v>1.24</v>
      </c>
      <c r="F97" s="41"/>
      <c r="G97" s="50">
        <f t="shared" si="49"/>
        <v>0</v>
      </c>
      <c r="H97" s="41"/>
      <c r="I97" s="41">
        <f t="shared" si="50"/>
        <v>0</v>
      </c>
      <c r="J97" s="41"/>
      <c r="K97" s="41">
        <f t="shared" si="51"/>
        <v>0</v>
      </c>
      <c r="L97" s="41">
        <f t="shared" si="52"/>
        <v>0</v>
      </c>
      <c r="M97" s="7"/>
    </row>
    <row r="98" spans="1:13" ht="13.5">
      <c r="A98" s="6"/>
      <c r="B98" s="35" t="s">
        <v>56</v>
      </c>
      <c r="C98" s="48" t="s">
        <v>36</v>
      </c>
      <c r="D98" s="49"/>
      <c r="E98" s="41">
        <v>1.5660000000000001</v>
      </c>
      <c r="F98" s="41"/>
      <c r="G98" s="50">
        <f t="shared" si="49"/>
        <v>0</v>
      </c>
      <c r="H98" s="41"/>
      <c r="I98" s="41">
        <f t="shared" si="50"/>
        <v>0</v>
      </c>
      <c r="J98" s="41"/>
      <c r="K98" s="41">
        <f t="shared" si="51"/>
        <v>0</v>
      </c>
      <c r="L98" s="41">
        <f t="shared" si="52"/>
        <v>0</v>
      </c>
      <c r="M98" s="7"/>
    </row>
    <row r="99" spans="1:13" ht="13.5">
      <c r="A99" s="6"/>
      <c r="B99" s="35" t="s">
        <v>57</v>
      </c>
      <c r="C99" s="48" t="s">
        <v>36</v>
      </c>
      <c r="D99" s="49"/>
      <c r="E99" s="41">
        <v>3.99</v>
      </c>
      <c r="F99" s="41"/>
      <c r="G99" s="50">
        <f t="shared" si="49"/>
        <v>0</v>
      </c>
      <c r="H99" s="41"/>
      <c r="I99" s="41">
        <f t="shared" si="50"/>
        <v>0</v>
      </c>
      <c r="J99" s="41"/>
      <c r="K99" s="41">
        <f t="shared" si="51"/>
        <v>0</v>
      </c>
      <c r="L99" s="41">
        <f t="shared" si="52"/>
        <v>0</v>
      </c>
      <c r="M99" s="7"/>
    </row>
    <row r="100" spans="1:13" ht="13.5">
      <c r="A100" s="6"/>
      <c r="B100" s="35" t="s">
        <v>58</v>
      </c>
      <c r="C100" s="48" t="s">
        <v>36</v>
      </c>
      <c r="D100" s="49"/>
      <c r="E100" s="41">
        <v>1</v>
      </c>
      <c r="F100" s="41"/>
      <c r="G100" s="50">
        <f t="shared" si="49"/>
        <v>0</v>
      </c>
      <c r="H100" s="41"/>
      <c r="I100" s="41">
        <f t="shared" si="50"/>
        <v>0</v>
      </c>
      <c r="J100" s="41"/>
      <c r="K100" s="41">
        <f t="shared" si="51"/>
        <v>0</v>
      </c>
      <c r="L100" s="41">
        <f t="shared" si="52"/>
        <v>0</v>
      </c>
      <c r="M100" s="7"/>
    </row>
    <row r="101" spans="1:13" ht="13.5">
      <c r="A101" s="6"/>
      <c r="B101" s="35" t="s">
        <v>177</v>
      </c>
      <c r="C101" s="48" t="s">
        <v>43</v>
      </c>
      <c r="D101" s="49"/>
      <c r="E101" s="41">
        <v>153</v>
      </c>
      <c r="F101" s="41"/>
      <c r="G101" s="50">
        <f t="shared" si="49"/>
        <v>0</v>
      </c>
      <c r="H101" s="41"/>
      <c r="I101" s="41">
        <f t="shared" si="50"/>
        <v>0</v>
      </c>
      <c r="J101" s="41"/>
      <c r="K101" s="41">
        <f t="shared" si="51"/>
        <v>0</v>
      </c>
      <c r="L101" s="41">
        <f t="shared" si="52"/>
        <v>0</v>
      </c>
      <c r="M101" s="7"/>
    </row>
    <row r="102" spans="1:13" ht="13.5">
      <c r="A102" s="6"/>
      <c r="B102" s="35" t="s">
        <v>178</v>
      </c>
      <c r="C102" s="48" t="s">
        <v>43</v>
      </c>
      <c r="D102" s="49"/>
      <c r="E102" s="41">
        <v>48</v>
      </c>
      <c r="F102" s="41"/>
      <c r="G102" s="50">
        <f t="shared" si="49"/>
        <v>0</v>
      </c>
      <c r="H102" s="41"/>
      <c r="I102" s="41">
        <f t="shared" si="50"/>
        <v>0</v>
      </c>
      <c r="J102" s="41"/>
      <c r="K102" s="41">
        <f t="shared" si="51"/>
        <v>0</v>
      </c>
      <c r="L102" s="41">
        <f t="shared" si="52"/>
        <v>0</v>
      </c>
      <c r="M102" s="7"/>
    </row>
    <row r="103" spans="1:13" ht="13.5">
      <c r="A103" s="6"/>
      <c r="B103" s="35" t="s">
        <v>179</v>
      </c>
      <c r="C103" s="48" t="s">
        <v>96</v>
      </c>
      <c r="D103" s="49"/>
      <c r="E103" s="41">
        <v>1</v>
      </c>
      <c r="F103" s="41"/>
      <c r="G103" s="50">
        <f t="shared" si="49"/>
        <v>0</v>
      </c>
      <c r="H103" s="41"/>
      <c r="I103" s="41">
        <f t="shared" si="50"/>
        <v>0</v>
      </c>
      <c r="J103" s="41"/>
      <c r="K103" s="41">
        <f t="shared" si="51"/>
        <v>0</v>
      </c>
      <c r="L103" s="41">
        <f t="shared" si="52"/>
        <v>0</v>
      </c>
      <c r="M103" s="7"/>
    </row>
    <row r="104" spans="1:13" ht="13.5">
      <c r="A104" s="6"/>
      <c r="B104" s="35" t="s">
        <v>180</v>
      </c>
      <c r="C104" s="48" t="s">
        <v>96</v>
      </c>
      <c r="D104" s="49"/>
      <c r="E104" s="41">
        <v>1</v>
      </c>
      <c r="F104" s="41"/>
      <c r="G104" s="50">
        <f t="shared" si="49"/>
        <v>0</v>
      </c>
      <c r="H104" s="41"/>
      <c r="I104" s="41">
        <f t="shared" si="50"/>
        <v>0</v>
      </c>
      <c r="J104" s="41"/>
      <c r="K104" s="41">
        <f t="shared" si="51"/>
        <v>0</v>
      </c>
      <c r="L104" s="41">
        <f t="shared" si="52"/>
        <v>0</v>
      </c>
      <c r="M104" s="7"/>
    </row>
    <row r="105" spans="1:13" ht="13.5">
      <c r="A105" s="6"/>
      <c r="B105" s="35" t="s">
        <v>41</v>
      </c>
      <c r="C105" s="48" t="s">
        <v>42</v>
      </c>
      <c r="D105" s="49"/>
      <c r="E105" s="41">
        <v>1</v>
      </c>
      <c r="F105" s="41"/>
      <c r="G105" s="50">
        <f t="shared" si="49"/>
        <v>0</v>
      </c>
      <c r="H105" s="41"/>
      <c r="I105" s="41">
        <f t="shared" si="50"/>
        <v>0</v>
      </c>
      <c r="J105" s="41"/>
      <c r="K105" s="41">
        <f t="shared" si="51"/>
        <v>0</v>
      </c>
      <c r="L105" s="41">
        <f t="shared" si="52"/>
        <v>0</v>
      </c>
      <c r="M105" s="7"/>
    </row>
    <row r="106" spans="1:13" ht="25.5">
      <c r="A106" s="67">
        <v>14</v>
      </c>
      <c r="B106" s="56" t="s">
        <v>84</v>
      </c>
      <c r="C106" s="39" t="s">
        <v>36</v>
      </c>
      <c r="D106" s="26"/>
      <c r="E106" s="40">
        <v>16.93</v>
      </c>
      <c r="F106" s="22"/>
      <c r="G106" s="24">
        <f>SUM(G107:G108)</f>
        <v>0</v>
      </c>
      <c r="H106" s="23"/>
      <c r="I106" s="24">
        <f>SUM(I107:I108)</f>
        <v>0</v>
      </c>
      <c r="J106" s="23"/>
      <c r="K106" s="24">
        <f>SUM(K107:K108)</f>
        <v>0</v>
      </c>
      <c r="L106" s="24">
        <f>SUM(L107:L108)</f>
        <v>0</v>
      </c>
      <c r="M106" s="7"/>
    </row>
    <row r="107" spans="1:13" ht="13.5">
      <c r="A107" s="6"/>
      <c r="B107" s="35" t="s">
        <v>37</v>
      </c>
      <c r="C107" s="48" t="s">
        <v>36</v>
      </c>
      <c r="D107" s="49"/>
      <c r="E107" s="41">
        <v>16.93</v>
      </c>
      <c r="F107" s="41"/>
      <c r="G107" s="50">
        <f t="shared" ref="G107:G108" si="53">E107*F107</f>
        <v>0</v>
      </c>
      <c r="H107" s="41"/>
      <c r="I107" s="41">
        <f t="shared" ref="I107:I108" si="54">H107*E107</f>
        <v>0</v>
      </c>
      <c r="J107" s="41"/>
      <c r="K107" s="41">
        <f t="shared" ref="K107:K108" si="55">J107*E107</f>
        <v>0</v>
      </c>
      <c r="L107" s="41">
        <f t="shared" ref="L107:L108" si="56">K107+I107+G107</f>
        <v>0</v>
      </c>
      <c r="M107" s="7"/>
    </row>
    <row r="108" spans="1:13" ht="13.5">
      <c r="A108" s="6"/>
      <c r="B108" s="35" t="s">
        <v>41</v>
      </c>
      <c r="C108" s="48" t="s">
        <v>42</v>
      </c>
      <c r="D108" s="49"/>
      <c r="E108" s="41">
        <v>1</v>
      </c>
      <c r="F108" s="41"/>
      <c r="G108" s="50">
        <f t="shared" si="53"/>
        <v>0</v>
      </c>
      <c r="H108" s="41"/>
      <c r="I108" s="41">
        <f t="shared" si="54"/>
        <v>0</v>
      </c>
      <c r="J108" s="41"/>
      <c r="K108" s="41">
        <f t="shared" si="55"/>
        <v>0</v>
      </c>
      <c r="L108" s="41">
        <f t="shared" si="56"/>
        <v>0</v>
      </c>
      <c r="M108" s="7"/>
    </row>
    <row r="109" spans="1:13" ht="13.5">
      <c r="A109" s="67">
        <v>15</v>
      </c>
      <c r="B109" s="56" t="s">
        <v>23</v>
      </c>
      <c r="C109" s="39" t="s">
        <v>36</v>
      </c>
      <c r="D109" s="26"/>
      <c r="E109" s="40">
        <v>16.93</v>
      </c>
      <c r="F109" s="22"/>
      <c r="G109" s="24">
        <f>SUM(G110:G113)</f>
        <v>0</v>
      </c>
      <c r="H109" s="24"/>
      <c r="I109" s="24">
        <f>SUM(I110:I113)</f>
        <v>0</v>
      </c>
      <c r="J109" s="24"/>
      <c r="K109" s="24">
        <f>SUM(K110:K113)</f>
        <v>0</v>
      </c>
      <c r="L109" s="24">
        <f>SUM(L110:L113)</f>
        <v>0</v>
      </c>
      <c r="M109" s="7"/>
    </row>
    <row r="110" spans="1:13" ht="13.5">
      <c r="A110" s="6"/>
      <c r="B110" s="57" t="s">
        <v>37</v>
      </c>
      <c r="C110" s="58" t="s">
        <v>36</v>
      </c>
      <c r="D110" s="49"/>
      <c r="E110" s="41">
        <v>16.93</v>
      </c>
      <c r="F110" s="41"/>
      <c r="G110" s="50">
        <f t="shared" ref="G110:G113" si="57">E110*F110</f>
        <v>0</v>
      </c>
      <c r="H110" s="41"/>
      <c r="I110" s="41">
        <f t="shared" ref="I110:I113" si="58">H110*E110</f>
        <v>0</v>
      </c>
      <c r="J110" s="41"/>
      <c r="K110" s="41">
        <f t="shared" ref="K110:K113" si="59">J110*E110</f>
        <v>0</v>
      </c>
      <c r="L110" s="41">
        <f t="shared" ref="L110:L113" si="60">K110+I110+G110</f>
        <v>0</v>
      </c>
      <c r="M110" s="7"/>
    </row>
    <row r="111" spans="1:13" ht="13.5">
      <c r="A111" s="6"/>
      <c r="B111" s="59" t="s">
        <v>115</v>
      </c>
      <c r="C111" s="58" t="s">
        <v>36</v>
      </c>
      <c r="D111" s="49"/>
      <c r="E111" s="41">
        <v>18.7</v>
      </c>
      <c r="F111" s="41"/>
      <c r="G111" s="50">
        <f t="shared" si="57"/>
        <v>0</v>
      </c>
      <c r="H111" s="41"/>
      <c r="I111" s="41">
        <f t="shared" si="58"/>
        <v>0</v>
      </c>
      <c r="J111" s="41"/>
      <c r="K111" s="41">
        <f t="shared" si="59"/>
        <v>0</v>
      </c>
      <c r="L111" s="41">
        <f t="shared" si="60"/>
        <v>0</v>
      </c>
      <c r="M111" s="7"/>
    </row>
    <row r="112" spans="1:13" ht="13.5">
      <c r="A112" s="6"/>
      <c r="B112" s="59" t="s">
        <v>116</v>
      </c>
      <c r="C112" s="58" t="s">
        <v>38</v>
      </c>
      <c r="D112" s="49"/>
      <c r="E112" s="41">
        <v>102</v>
      </c>
      <c r="F112" s="41"/>
      <c r="G112" s="50">
        <f t="shared" si="57"/>
        <v>0</v>
      </c>
      <c r="H112" s="41"/>
      <c r="I112" s="41">
        <f t="shared" si="58"/>
        <v>0</v>
      </c>
      <c r="J112" s="41"/>
      <c r="K112" s="41">
        <f t="shared" si="59"/>
        <v>0</v>
      </c>
      <c r="L112" s="41">
        <f t="shared" si="60"/>
        <v>0</v>
      </c>
      <c r="M112" s="7"/>
    </row>
    <row r="113" spans="1:13" ht="13.5">
      <c r="A113" s="6"/>
      <c r="B113" s="59" t="s">
        <v>41</v>
      </c>
      <c r="C113" s="58" t="s">
        <v>42</v>
      </c>
      <c r="D113" s="49"/>
      <c r="E113" s="41">
        <v>1</v>
      </c>
      <c r="F113" s="41"/>
      <c r="G113" s="50">
        <f t="shared" si="57"/>
        <v>0</v>
      </c>
      <c r="H113" s="41"/>
      <c r="I113" s="41">
        <f t="shared" si="58"/>
        <v>0</v>
      </c>
      <c r="J113" s="41"/>
      <c r="K113" s="41">
        <f t="shared" si="59"/>
        <v>0</v>
      </c>
      <c r="L113" s="41">
        <f t="shared" si="60"/>
        <v>0</v>
      </c>
      <c r="M113" s="7"/>
    </row>
    <row r="114" spans="1:13" ht="13.5">
      <c r="A114" s="67">
        <v>16</v>
      </c>
      <c r="B114" s="56" t="s">
        <v>117</v>
      </c>
      <c r="C114" s="39" t="s">
        <v>36</v>
      </c>
      <c r="D114" s="26"/>
      <c r="E114" s="40">
        <v>74.05</v>
      </c>
      <c r="F114" s="22"/>
      <c r="G114" s="24">
        <f>SUM(G115:G119)</f>
        <v>0</v>
      </c>
      <c r="H114" s="24"/>
      <c r="I114" s="24">
        <f>SUM(I115:I119)</f>
        <v>0</v>
      </c>
      <c r="J114" s="24"/>
      <c r="K114" s="24">
        <f>SUM(K115:K119)</f>
        <v>0</v>
      </c>
      <c r="L114" s="24">
        <f>SUM(L115:L119)</f>
        <v>0</v>
      </c>
      <c r="M114" s="7"/>
    </row>
    <row r="115" spans="1:13" ht="13.5">
      <c r="A115" s="6"/>
      <c r="B115" s="35" t="s">
        <v>37</v>
      </c>
      <c r="C115" s="48" t="s">
        <v>36</v>
      </c>
      <c r="D115" s="49"/>
      <c r="E115" s="41">
        <v>74.05</v>
      </c>
      <c r="F115" s="41"/>
      <c r="G115" s="50">
        <f t="shared" ref="G115:G119" si="61">E115*F115</f>
        <v>0</v>
      </c>
      <c r="H115" s="41"/>
      <c r="I115" s="41">
        <f t="shared" ref="I115:I119" si="62">H115*E115</f>
        <v>0</v>
      </c>
      <c r="J115" s="41"/>
      <c r="K115" s="41">
        <f t="shared" ref="K115:K119" si="63">J115*E115</f>
        <v>0</v>
      </c>
      <c r="L115" s="41">
        <f t="shared" ref="L115:L119" si="64">K115+I115+G115</f>
        <v>0</v>
      </c>
      <c r="M115" s="7"/>
    </row>
    <row r="116" spans="1:13" ht="13.5">
      <c r="A116" s="6"/>
      <c r="B116" s="35" t="s">
        <v>93</v>
      </c>
      <c r="C116" s="48" t="s">
        <v>43</v>
      </c>
      <c r="D116" s="49"/>
      <c r="E116" s="41">
        <v>3</v>
      </c>
      <c r="F116" s="41"/>
      <c r="G116" s="50">
        <f t="shared" si="61"/>
        <v>0</v>
      </c>
      <c r="H116" s="41"/>
      <c r="I116" s="41">
        <f t="shared" si="62"/>
        <v>0</v>
      </c>
      <c r="J116" s="41"/>
      <c r="K116" s="41">
        <f t="shared" si="63"/>
        <v>0</v>
      </c>
      <c r="L116" s="41">
        <f t="shared" si="64"/>
        <v>0</v>
      </c>
      <c r="M116" s="7"/>
    </row>
    <row r="117" spans="1:13" ht="13.5">
      <c r="A117" s="6"/>
      <c r="B117" s="35" t="s">
        <v>118</v>
      </c>
      <c r="C117" s="48" t="s">
        <v>96</v>
      </c>
      <c r="D117" s="49"/>
      <c r="E117" s="41">
        <v>1</v>
      </c>
      <c r="F117" s="41"/>
      <c r="G117" s="50">
        <f t="shared" si="61"/>
        <v>0</v>
      </c>
      <c r="H117" s="41"/>
      <c r="I117" s="41">
        <f t="shared" si="62"/>
        <v>0</v>
      </c>
      <c r="J117" s="41"/>
      <c r="K117" s="41">
        <f t="shared" si="63"/>
        <v>0</v>
      </c>
      <c r="L117" s="41">
        <f t="shared" si="64"/>
        <v>0</v>
      </c>
      <c r="M117" s="7"/>
    </row>
    <row r="118" spans="1:13" ht="13.5">
      <c r="A118" s="6"/>
      <c r="B118" s="35" t="s">
        <v>182</v>
      </c>
      <c r="C118" s="48" t="s">
        <v>96</v>
      </c>
      <c r="D118" s="49"/>
      <c r="E118" s="41">
        <v>1</v>
      </c>
      <c r="F118" s="41"/>
      <c r="G118" s="50">
        <f t="shared" si="61"/>
        <v>0</v>
      </c>
      <c r="H118" s="41"/>
      <c r="I118" s="41">
        <f t="shared" si="62"/>
        <v>0</v>
      </c>
      <c r="J118" s="41"/>
      <c r="K118" s="41">
        <f t="shared" si="63"/>
        <v>0</v>
      </c>
      <c r="L118" s="41">
        <f t="shared" si="64"/>
        <v>0</v>
      </c>
      <c r="M118" s="7"/>
    </row>
    <row r="119" spans="1:13" ht="13.5">
      <c r="A119" s="6"/>
      <c r="B119" s="35" t="s">
        <v>41</v>
      </c>
      <c r="C119" s="48" t="s">
        <v>42</v>
      </c>
      <c r="D119" s="49"/>
      <c r="E119" s="41">
        <v>1</v>
      </c>
      <c r="F119" s="41"/>
      <c r="G119" s="50">
        <f t="shared" si="61"/>
        <v>0</v>
      </c>
      <c r="H119" s="41"/>
      <c r="I119" s="41">
        <f t="shared" si="62"/>
        <v>0</v>
      </c>
      <c r="J119" s="41"/>
      <c r="K119" s="41">
        <f t="shared" si="63"/>
        <v>0</v>
      </c>
      <c r="L119" s="41">
        <f t="shared" si="64"/>
        <v>0</v>
      </c>
      <c r="M119" s="7"/>
    </row>
    <row r="120" spans="1:13" ht="25.5">
      <c r="A120" s="67">
        <v>17</v>
      </c>
      <c r="B120" s="56" t="s">
        <v>144</v>
      </c>
      <c r="C120" s="39" t="s">
        <v>36</v>
      </c>
      <c r="D120" s="26"/>
      <c r="E120" s="40">
        <v>109.29</v>
      </c>
      <c r="F120" s="22"/>
      <c r="G120" s="24">
        <f>SUM(G121:G124)</f>
        <v>0</v>
      </c>
      <c r="H120" s="23"/>
      <c r="I120" s="24">
        <f>SUM(I121:I124)</f>
        <v>0</v>
      </c>
      <c r="J120" s="23"/>
      <c r="K120" s="24">
        <f>SUM(K121:K124)</f>
        <v>0</v>
      </c>
      <c r="L120" s="24">
        <f>SUM(L121:L124)</f>
        <v>0</v>
      </c>
      <c r="M120" s="7"/>
    </row>
    <row r="121" spans="1:13" ht="13.5">
      <c r="A121" s="6"/>
      <c r="B121" s="35" t="s">
        <v>81</v>
      </c>
      <c r="C121" s="48" t="s">
        <v>36</v>
      </c>
      <c r="D121" s="49"/>
      <c r="E121" s="41">
        <v>109.29</v>
      </c>
      <c r="F121" s="41"/>
      <c r="G121" s="50">
        <f t="shared" ref="G121:G124" si="65">E121*F121</f>
        <v>0</v>
      </c>
      <c r="H121" s="41"/>
      <c r="I121" s="41">
        <f t="shared" ref="I121:I124" si="66">H121*E121</f>
        <v>0</v>
      </c>
      <c r="J121" s="41"/>
      <c r="K121" s="41">
        <f t="shared" ref="K121:K124" si="67">J121*E121</f>
        <v>0</v>
      </c>
      <c r="L121" s="41">
        <f t="shared" ref="L121:L124" si="68">K121+I121+G121</f>
        <v>0</v>
      </c>
      <c r="M121" s="7"/>
    </row>
    <row r="122" spans="1:13" ht="13.5">
      <c r="A122" s="6"/>
      <c r="B122" s="35" t="s">
        <v>119</v>
      </c>
      <c r="C122" s="48" t="s">
        <v>96</v>
      </c>
      <c r="D122" s="49"/>
      <c r="E122" s="41">
        <v>2</v>
      </c>
      <c r="F122" s="41"/>
      <c r="G122" s="50">
        <f t="shared" si="65"/>
        <v>0</v>
      </c>
      <c r="H122" s="41"/>
      <c r="I122" s="41">
        <f t="shared" si="66"/>
        <v>0</v>
      </c>
      <c r="J122" s="41"/>
      <c r="K122" s="41">
        <f t="shared" si="67"/>
        <v>0</v>
      </c>
      <c r="L122" s="41">
        <f t="shared" si="68"/>
        <v>0</v>
      </c>
      <c r="M122" s="7"/>
    </row>
    <row r="123" spans="1:13" ht="13.5">
      <c r="A123" s="6"/>
      <c r="B123" s="35" t="s">
        <v>183</v>
      </c>
      <c r="C123" s="48" t="s">
        <v>96</v>
      </c>
      <c r="D123" s="49"/>
      <c r="E123" s="41">
        <v>3</v>
      </c>
      <c r="F123" s="41"/>
      <c r="G123" s="50">
        <f t="shared" si="65"/>
        <v>0</v>
      </c>
      <c r="H123" s="41"/>
      <c r="I123" s="41">
        <f t="shared" si="66"/>
        <v>0</v>
      </c>
      <c r="J123" s="41"/>
      <c r="K123" s="41">
        <f t="shared" si="67"/>
        <v>0</v>
      </c>
      <c r="L123" s="41">
        <f t="shared" si="68"/>
        <v>0</v>
      </c>
      <c r="M123" s="7"/>
    </row>
    <row r="124" spans="1:13" ht="13.5">
      <c r="A124" s="6"/>
      <c r="B124" s="35" t="s">
        <v>41</v>
      </c>
      <c r="C124" s="48" t="s">
        <v>42</v>
      </c>
      <c r="D124" s="49"/>
      <c r="E124" s="41">
        <v>1</v>
      </c>
      <c r="F124" s="41"/>
      <c r="G124" s="50">
        <f t="shared" si="65"/>
        <v>0</v>
      </c>
      <c r="H124" s="41"/>
      <c r="I124" s="41">
        <f t="shared" si="66"/>
        <v>0</v>
      </c>
      <c r="J124" s="41"/>
      <c r="K124" s="41">
        <f t="shared" si="67"/>
        <v>0</v>
      </c>
      <c r="L124" s="41">
        <f t="shared" si="68"/>
        <v>0</v>
      </c>
      <c r="M124" s="7"/>
    </row>
    <row r="125" spans="1:13" ht="13.5">
      <c r="A125" s="67">
        <v>18</v>
      </c>
      <c r="B125" s="56" t="s">
        <v>145</v>
      </c>
      <c r="C125" s="39" t="s">
        <v>36</v>
      </c>
      <c r="D125" s="26"/>
      <c r="E125" s="40">
        <v>89.6</v>
      </c>
      <c r="F125" s="22"/>
      <c r="G125" s="24">
        <f>SUM(G126:G133)</f>
        <v>0</v>
      </c>
      <c r="H125" s="23"/>
      <c r="I125" s="24">
        <f>SUM(I126:I133)</f>
        <v>0</v>
      </c>
      <c r="J125" s="23"/>
      <c r="K125" s="24">
        <f>SUM(K126:K133)</f>
        <v>0</v>
      </c>
      <c r="L125" s="24">
        <f>SUM(L126:L133)</f>
        <v>0</v>
      </c>
      <c r="M125" s="7"/>
    </row>
    <row r="126" spans="1:13" ht="13.5">
      <c r="A126" s="6"/>
      <c r="B126" s="60" t="s">
        <v>37</v>
      </c>
      <c r="C126" s="62" t="s">
        <v>36</v>
      </c>
      <c r="D126" s="49"/>
      <c r="E126" s="41">
        <v>89.6</v>
      </c>
      <c r="F126" s="41"/>
      <c r="G126" s="50">
        <f t="shared" ref="G126:G133" si="69">E126*F126</f>
        <v>0</v>
      </c>
      <c r="H126" s="41"/>
      <c r="I126" s="41">
        <f t="shared" ref="I126:I133" si="70">H126*E126</f>
        <v>0</v>
      </c>
      <c r="J126" s="41"/>
      <c r="K126" s="41">
        <f t="shared" ref="K126:K133" si="71">J126*E126</f>
        <v>0</v>
      </c>
      <c r="L126" s="41">
        <f t="shared" ref="L126:L133" si="72">K126+I126+G126</f>
        <v>0</v>
      </c>
      <c r="M126" s="7"/>
    </row>
    <row r="127" spans="1:13" ht="13.5">
      <c r="A127" s="6"/>
      <c r="B127" s="61" t="s">
        <v>146</v>
      </c>
      <c r="C127" s="62" t="s">
        <v>38</v>
      </c>
      <c r="D127" s="49"/>
      <c r="E127" s="41">
        <v>40</v>
      </c>
      <c r="F127" s="41"/>
      <c r="G127" s="50">
        <f t="shared" si="69"/>
        <v>0</v>
      </c>
      <c r="H127" s="41"/>
      <c r="I127" s="41">
        <f t="shared" si="70"/>
        <v>0</v>
      </c>
      <c r="J127" s="41"/>
      <c r="K127" s="41">
        <f t="shared" si="71"/>
        <v>0</v>
      </c>
      <c r="L127" s="41">
        <f t="shared" si="72"/>
        <v>0</v>
      </c>
      <c r="M127" s="7"/>
    </row>
    <row r="128" spans="1:13" ht="13.5">
      <c r="A128" s="6"/>
      <c r="B128" s="61" t="s">
        <v>107</v>
      </c>
      <c r="C128" s="62" t="s">
        <v>38</v>
      </c>
      <c r="D128" s="49"/>
      <c r="E128" s="41">
        <v>45</v>
      </c>
      <c r="F128" s="63"/>
      <c r="G128" s="50">
        <f t="shared" si="69"/>
        <v>0</v>
      </c>
      <c r="H128" s="41"/>
      <c r="I128" s="41">
        <f t="shared" si="70"/>
        <v>0</v>
      </c>
      <c r="J128" s="41"/>
      <c r="K128" s="41">
        <f t="shared" si="71"/>
        <v>0</v>
      </c>
      <c r="L128" s="41">
        <f t="shared" si="72"/>
        <v>0</v>
      </c>
      <c r="M128" s="7"/>
    </row>
    <row r="129" spans="1:13" ht="13.5">
      <c r="A129" s="6"/>
      <c r="B129" s="61" t="s">
        <v>108</v>
      </c>
      <c r="C129" s="62" t="s">
        <v>38</v>
      </c>
      <c r="D129" s="49"/>
      <c r="E129" s="41">
        <v>98</v>
      </c>
      <c r="F129" s="63"/>
      <c r="G129" s="50">
        <f t="shared" si="69"/>
        <v>0</v>
      </c>
      <c r="H129" s="41"/>
      <c r="I129" s="41">
        <f t="shared" si="70"/>
        <v>0</v>
      </c>
      <c r="J129" s="41"/>
      <c r="K129" s="41">
        <f t="shared" si="71"/>
        <v>0</v>
      </c>
      <c r="L129" s="41">
        <f t="shared" si="72"/>
        <v>0</v>
      </c>
      <c r="M129" s="7"/>
    </row>
    <row r="130" spans="1:13" ht="13.5">
      <c r="A130" s="52"/>
      <c r="B130" s="61" t="s">
        <v>147</v>
      </c>
      <c r="C130" s="62" t="s">
        <v>111</v>
      </c>
      <c r="D130" s="49"/>
      <c r="E130" s="41">
        <v>3</v>
      </c>
      <c r="F130" s="41"/>
      <c r="G130" s="50">
        <f t="shared" si="69"/>
        <v>0</v>
      </c>
      <c r="H130" s="41"/>
      <c r="I130" s="41">
        <f t="shared" si="70"/>
        <v>0</v>
      </c>
      <c r="J130" s="41"/>
      <c r="K130" s="41">
        <f t="shared" si="71"/>
        <v>0</v>
      </c>
      <c r="L130" s="41">
        <f t="shared" si="72"/>
        <v>0</v>
      </c>
      <c r="M130" s="53"/>
    </row>
    <row r="131" spans="1:13" ht="13.5">
      <c r="A131" s="6"/>
      <c r="B131" s="61" t="s">
        <v>113</v>
      </c>
      <c r="C131" s="62" t="s">
        <v>111</v>
      </c>
      <c r="D131" s="49"/>
      <c r="E131" s="41">
        <v>2</v>
      </c>
      <c r="F131" s="41"/>
      <c r="G131" s="50">
        <f t="shared" si="69"/>
        <v>0</v>
      </c>
      <c r="H131" s="41"/>
      <c r="I131" s="41">
        <f t="shared" si="70"/>
        <v>0</v>
      </c>
      <c r="J131" s="41"/>
      <c r="K131" s="41">
        <f t="shared" si="71"/>
        <v>0</v>
      </c>
      <c r="L131" s="41">
        <f t="shared" si="72"/>
        <v>0</v>
      </c>
      <c r="M131" s="7"/>
    </row>
    <row r="132" spans="1:13" ht="13.5">
      <c r="A132" s="6"/>
      <c r="B132" s="61" t="s">
        <v>148</v>
      </c>
      <c r="C132" s="62" t="s">
        <v>38</v>
      </c>
      <c r="D132" s="49"/>
      <c r="E132" s="41">
        <v>200</v>
      </c>
      <c r="F132" s="41"/>
      <c r="G132" s="50">
        <f t="shared" si="69"/>
        <v>0</v>
      </c>
      <c r="H132" s="41"/>
      <c r="I132" s="41">
        <f t="shared" si="70"/>
        <v>0</v>
      </c>
      <c r="J132" s="41"/>
      <c r="K132" s="41">
        <f t="shared" si="71"/>
        <v>0</v>
      </c>
      <c r="L132" s="41">
        <f t="shared" si="72"/>
        <v>0</v>
      </c>
      <c r="M132" s="7"/>
    </row>
    <row r="133" spans="1:13" ht="13.5">
      <c r="A133" s="52"/>
      <c r="B133" s="61" t="s">
        <v>41</v>
      </c>
      <c r="C133" s="62" t="s">
        <v>42</v>
      </c>
      <c r="D133" s="49"/>
      <c r="E133" s="41">
        <v>1</v>
      </c>
      <c r="F133" s="41"/>
      <c r="G133" s="50">
        <f t="shared" si="69"/>
        <v>0</v>
      </c>
      <c r="H133" s="41"/>
      <c r="I133" s="41">
        <f t="shared" si="70"/>
        <v>0</v>
      </c>
      <c r="J133" s="41"/>
      <c r="K133" s="41">
        <f t="shared" si="71"/>
        <v>0</v>
      </c>
      <c r="L133" s="41">
        <f t="shared" si="72"/>
        <v>0</v>
      </c>
      <c r="M133" s="53"/>
    </row>
    <row r="134" spans="1:13" ht="13.5">
      <c r="A134" s="67">
        <v>19</v>
      </c>
      <c r="B134" s="56" t="s">
        <v>25</v>
      </c>
      <c r="C134" s="39" t="s">
        <v>36</v>
      </c>
      <c r="D134" s="26"/>
      <c r="E134" s="40">
        <v>95.28</v>
      </c>
      <c r="F134" s="22"/>
      <c r="G134" s="24">
        <f>SUM(G135:G139)</f>
        <v>0</v>
      </c>
      <c r="H134" s="23"/>
      <c r="I134" s="24">
        <f>SUM(I135:I139)</f>
        <v>0</v>
      </c>
      <c r="J134" s="23"/>
      <c r="K134" s="24">
        <f>SUM(K135:K139)</f>
        <v>0</v>
      </c>
      <c r="L134" s="24">
        <f>SUM(L135:L139)</f>
        <v>0</v>
      </c>
      <c r="M134" s="7"/>
    </row>
    <row r="135" spans="1:13" ht="13.5">
      <c r="A135" s="6"/>
      <c r="B135" s="35" t="s">
        <v>37</v>
      </c>
      <c r="C135" s="48" t="s">
        <v>36</v>
      </c>
      <c r="D135" s="49"/>
      <c r="E135" s="41">
        <v>95.28</v>
      </c>
      <c r="F135" s="41"/>
      <c r="G135" s="50">
        <f t="shared" ref="G135:G139" si="73">E135*F135</f>
        <v>0</v>
      </c>
      <c r="H135" s="41"/>
      <c r="I135" s="41">
        <f t="shared" ref="I135:I139" si="74">H135*E135</f>
        <v>0</v>
      </c>
      <c r="J135" s="41"/>
      <c r="K135" s="41">
        <f t="shared" ref="K135:K139" si="75">J135*E135</f>
        <v>0</v>
      </c>
      <c r="L135" s="41">
        <f t="shared" ref="L135:L139" si="76">K135+I135+G135</f>
        <v>0</v>
      </c>
      <c r="M135" s="7"/>
    </row>
    <row r="136" spans="1:13" ht="13.5">
      <c r="A136" s="6"/>
      <c r="B136" s="35" t="s">
        <v>120</v>
      </c>
      <c r="C136" s="48" t="s">
        <v>62</v>
      </c>
      <c r="D136" s="49"/>
      <c r="E136" s="41">
        <v>6.65</v>
      </c>
      <c r="F136" s="41"/>
      <c r="G136" s="50">
        <f t="shared" si="73"/>
        <v>0</v>
      </c>
      <c r="H136" s="41"/>
      <c r="I136" s="41">
        <f t="shared" si="74"/>
        <v>0</v>
      </c>
      <c r="J136" s="41"/>
      <c r="K136" s="41">
        <f t="shared" si="75"/>
        <v>0</v>
      </c>
      <c r="L136" s="41">
        <f t="shared" si="76"/>
        <v>0</v>
      </c>
      <c r="M136" s="7"/>
    </row>
    <row r="137" spans="1:13" ht="13.5">
      <c r="A137" s="6"/>
      <c r="B137" s="35" t="s">
        <v>121</v>
      </c>
      <c r="C137" s="48" t="s">
        <v>89</v>
      </c>
      <c r="D137" s="49"/>
      <c r="E137" s="41">
        <v>40</v>
      </c>
      <c r="F137" s="41"/>
      <c r="G137" s="50">
        <f t="shared" si="73"/>
        <v>0</v>
      </c>
      <c r="H137" s="41"/>
      <c r="I137" s="41">
        <f t="shared" si="74"/>
        <v>0</v>
      </c>
      <c r="J137" s="41"/>
      <c r="K137" s="41">
        <f t="shared" si="75"/>
        <v>0</v>
      </c>
      <c r="L137" s="41">
        <f t="shared" si="76"/>
        <v>0</v>
      </c>
      <c r="M137" s="7"/>
    </row>
    <row r="138" spans="1:13" ht="13.5">
      <c r="A138" s="6"/>
      <c r="B138" s="35" t="s">
        <v>122</v>
      </c>
      <c r="C138" s="48" t="s">
        <v>43</v>
      </c>
      <c r="D138" s="49"/>
      <c r="E138" s="41">
        <v>24</v>
      </c>
      <c r="F138" s="41"/>
      <c r="G138" s="50">
        <f t="shared" si="73"/>
        <v>0</v>
      </c>
      <c r="H138" s="41"/>
      <c r="I138" s="41">
        <f t="shared" si="74"/>
        <v>0</v>
      </c>
      <c r="J138" s="41"/>
      <c r="K138" s="41">
        <f t="shared" si="75"/>
        <v>0</v>
      </c>
      <c r="L138" s="41">
        <f t="shared" si="76"/>
        <v>0</v>
      </c>
      <c r="M138" s="7"/>
    </row>
    <row r="139" spans="1:13" ht="13.5">
      <c r="A139" s="6"/>
      <c r="B139" s="35" t="s">
        <v>41</v>
      </c>
      <c r="C139" s="48" t="s">
        <v>42</v>
      </c>
      <c r="D139" s="49"/>
      <c r="E139" s="41">
        <v>1</v>
      </c>
      <c r="F139" s="41"/>
      <c r="G139" s="50">
        <f t="shared" si="73"/>
        <v>0</v>
      </c>
      <c r="H139" s="41"/>
      <c r="I139" s="41">
        <f t="shared" si="74"/>
        <v>0</v>
      </c>
      <c r="J139" s="41"/>
      <c r="K139" s="41">
        <f t="shared" si="75"/>
        <v>0</v>
      </c>
      <c r="L139" s="41">
        <f t="shared" si="76"/>
        <v>0</v>
      </c>
      <c r="M139" s="7"/>
    </row>
    <row r="140" spans="1:13" ht="13.5">
      <c r="A140" s="67">
        <v>20</v>
      </c>
      <c r="B140" s="56" t="s">
        <v>26</v>
      </c>
      <c r="C140" s="39" t="s">
        <v>36</v>
      </c>
      <c r="D140" s="26"/>
      <c r="E140" s="40">
        <v>57.15</v>
      </c>
      <c r="F140" s="22"/>
      <c r="G140" s="24">
        <f>SUM(G141:G145)</f>
        <v>0</v>
      </c>
      <c r="H140" s="23"/>
      <c r="I140" s="24">
        <f>SUM(I141:I145)</f>
        <v>0</v>
      </c>
      <c r="J140" s="23"/>
      <c r="K140" s="24">
        <f>SUM(K141:K145)</f>
        <v>0</v>
      </c>
      <c r="L140" s="24">
        <f>SUM(L141:L145)</f>
        <v>0</v>
      </c>
      <c r="M140" s="7"/>
    </row>
    <row r="141" spans="1:13" ht="13.5">
      <c r="A141" s="6"/>
      <c r="B141" s="35" t="s">
        <v>81</v>
      </c>
      <c r="C141" s="48" t="s">
        <v>36</v>
      </c>
      <c r="D141" s="49"/>
      <c r="E141" s="41">
        <v>57.15</v>
      </c>
      <c r="F141" s="41"/>
      <c r="G141" s="50">
        <f t="shared" ref="G141:G145" si="77">E141*F141</f>
        <v>0</v>
      </c>
      <c r="H141" s="41"/>
      <c r="I141" s="41">
        <f t="shared" ref="I141:I145" si="78">H141*E141</f>
        <v>0</v>
      </c>
      <c r="J141" s="41"/>
      <c r="K141" s="41">
        <f t="shared" ref="K141:K145" si="79">J141*E141</f>
        <v>0</v>
      </c>
      <c r="L141" s="41">
        <f t="shared" ref="L141:L145" si="80">K141+I141+G141</f>
        <v>0</v>
      </c>
      <c r="M141" s="7"/>
    </row>
    <row r="142" spans="1:13" ht="13.5">
      <c r="A142" s="6"/>
      <c r="B142" s="35" t="s">
        <v>123</v>
      </c>
      <c r="C142" s="48" t="s">
        <v>62</v>
      </c>
      <c r="D142" s="49"/>
      <c r="E142" s="41">
        <v>1.87</v>
      </c>
      <c r="F142" s="41"/>
      <c r="G142" s="50">
        <f t="shared" si="77"/>
        <v>0</v>
      </c>
      <c r="H142" s="41"/>
      <c r="I142" s="41">
        <f t="shared" si="78"/>
        <v>0</v>
      </c>
      <c r="J142" s="41"/>
      <c r="K142" s="41">
        <f t="shared" si="79"/>
        <v>0</v>
      </c>
      <c r="L142" s="41">
        <f t="shared" si="80"/>
        <v>0</v>
      </c>
      <c r="M142" s="7"/>
    </row>
    <row r="143" spans="1:13" ht="13.5">
      <c r="A143" s="6"/>
      <c r="B143" s="35" t="s">
        <v>121</v>
      </c>
      <c r="C143" s="48" t="s">
        <v>89</v>
      </c>
      <c r="D143" s="49"/>
      <c r="E143" s="41">
        <v>13</v>
      </c>
      <c r="F143" s="41"/>
      <c r="G143" s="50">
        <f t="shared" si="77"/>
        <v>0</v>
      </c>
      <c r="H143" s="41"/>
      <c r="I143" s="41">
        <f t="shared" si="78"/>
        <v>0</v>
      </c>
      <c r="J143" s="41"/>
      <c r="K143" s="41">
        <f t="shared" si="79"/>
        <v>0</v>
      </c>
      <c r="L143" s="41">
        <f t="shared" si="80"/>
        <v>0</v>
      </c>
      <c r="M143" s="7"/>
    </row>
    <row r="144" spans="1:13" ht="13.5">
      <c r="A144" s="6"/>
      <c r="B144" s="35" t="s">
        <v>124</v>
      </c>
      <c r="C144" s="48" t="s">
        <v>43</v>
      </c>
      <c r="D144" s="49"/>
      <c r="E144" s="41">
        <v>60</v>
      </c>
      <c r="F144" s="41"/>
      <c r="G144" s="50">
        <f t="shared" si="77"/>
        <v>0</v>
      </c>
      <c r="H144" s="41"/>
      <c r="I144" s="41">
        <f t="shared" si="78"/>
        <v>0</v>
      </c>
      <c r="J144" s="41"/>
      <c r="K144" s="41">
        <f t="shared" si="79"/>
        <v>0</v>
      </c>
      <c r="L144" s="41">
        <f t="shared" si="80"/>
        <v>0</v>
      </c>
      <c r="M144" s="7"/>
    </row>
    <row r="145" spans="1:13" ht="13.5">
      <c r="A145" s="6"/>
      <c r="B145" s="35" t="s">
        <v>41</v>
      </c>
      <c r="C145" s="48" t="s">
        <v>42</v>
      </c>
      <c r="D145" s="49"/>
      <c r="E145" s="41">
        <v>1</v>
      </c>
      <c r="F145" s="41"/>
      <c r="G145" s="50">
        <f t="shared" si="77"/>
        <v>0</v>
      </c>
      <c r="H145" s="41"/>
      <c r="I145" s="41">
        <f t="shared" si="78"/>
        <v>0</v>
      </c>
      <c r="J145" s="41"/>
      <c r="K145" s="41">
        <f t="shared" si="79"/>
        <v>0</v>
      </c>
      <c r="L145" s="41">
        <f t="shared" si="80"/>
        <v>0</v>
      </c>
      <c r="M145" s="7"/>
    </row>
    <row r="146" spans="1:13" ht="13.5">
      <c r="A146" s="67">
        <v>21</v>
      </c>
      <c r="B146" s="56" t="s">
        <v>216</v>
      </c>
      <c r="C146" s="39" t="s">
        <v>36</v>
      </c>
      <c r="D146" s="26"/>
      <c r="E146" s="40">
        <v>149.05000000000001</v>
      </c>
      <c r="F146" s="22"/>
      <c r="G146" s="24">
        <f>SUM(G147:G156)</f>
        <v>0</v>
      </c>
      <c r="H146" s="24"/>
      <c r="I146" s="24">
        <f t="shared" ref="I146:L146" si="81">SUM(I147:I156)</f>
        <v>0</v>
      </c>
      <c r="J146" s="24"/>
      <c r="K146" s="24">
        <f t="shared" si="81"/>
        <v>0</v>
      </c>
      <c r="L146" s="24">
        <f t="shared" si="81"/>
        <v>0</v>
      </c>
      <c r="M146" s="7"/>
    </row>
    <row r="147" spans="1:13" ht="13.5">
      <c r="A147" s="6"/>
      <c r="B147" s="35" t="s">
        <v>81</v>
      </c>
      <c r="C147" s="48" t="s">
        <v>36</v>
      </c>
      <c r="D147" s="49"/>
      <c r="E147" s="41">
        <v>149.05000000000001</v>
      </c>
      <c r="F147" s="41"/>
      <c r="G147" s="50">
        <f t="shared" ref="G147:G156" si="82">E147*F147</f>
        <v>0</v>
      </c>
      <c r="H147" s="41"/>
      <c r="I147" s="41">
        <f t="shared" ref="I147:I156" si="83">H147*E147</f>
        <v>0</v>
      </c>
      <c r="J147" s="41"/>
      <c r="K147" s="41">
        <f t="shared" ref="K147:K156" si="84">J147*E147</f>
        <v>0</v>
      </c>
      <c r="L147" s="41">
        <f t="shared" ref="L147:L156" si="85">K147+I147+G147</f>
        <v>0</v>
      </c>
      <c r="M147" s="7"/>
    </row>
    <row r="148" spans="1:13" ht="13.5">
      <c r="A148" s="6"/>
      <c r="B148" s="35" t="s">
        <v>88</v>
      </c>
      <c r="C148" s="48" t="s">
        <v>89</v>
      </c>
      <c r="D148" s="49"/>
      <c r="E148" s="41">
        <v>10</v>
      </c>
      <c r="F148" s="41"/>
      <c r="G148" s="50">
        <f t="shared" si="82"/>
        <v>0</v>
      </c>
      <c r="H148" s="41"/>
      <c r="I148" s="41">
        <f t="shared" si="83"/>
        <v>0</v>
      </c>
      <c r="J148" s="41"/>
      <c r="K148" s="41">
        <f t="shared" si="84"/>
        <v>0</v>
      </c>
      <c r="L148" s="41">
        <f t="shared" si="85"/>
        <v>0</v>
      </c>
      <c r="M148" s="7"/>
    </row>
    <row r="149" spans="1:13" ht="13.5">
      <c r="A149" s="6"/>
      <c r="B149" s="35" t="s">
        <v>90</v>
      </c>
      <c r="C149" s="48" t="s">
        <v>89</v>
      </c>
      <c r="D149" s="49"/>
      <c r="E149" s="41">
        <v>10</v>
      </c>
      <c r="F149" s="41"/>
      <c r="G149" s="50">
        <f t="shared" si="82"/>
        <v>0</v>
      </c>
      <c r="H149" s="41"/>
      <c r="I149" s="41">
        <f t="shared" si="83"/>
        <v>0</v>
      </c>
      <c r="J149" s="41"/>
      <c r="K149" s="41">
        <f t="shared" si="84"/>
        <v>0</v>
      </c>
      <c r="L149" s="41">
        <f t="shared" si="85"/>
        <v>0</v>
      </c>
      <c r="M149" s="7"/>
    </row>
    <row r="150" spans="1:13" ht="13.5">
      <c r="A150" s="6"/>
      <c r="B150" s="35" t="s">
        <v>141</v>
      </c>
      <c r="C150" s="48" t="s">
        <v>92</v>
      </c>
      <c r="D150" s="49"/>
      <c r="E150" s="41">
        <v>8</v>
      </c>
      <c r="F150" s="41"/>
      <c r="G150" s="50">
        <f t="shared" si="82"/>
        <v>0</v>
      </c>
      <c r="H150" s="41"/>
      <c r="I150" s="41">
        <f t="shared" si="83"/>
        <v>0</v>
      </c>
      <c r="J150" s="41"/>
      <c r="K150" s="41">
        <f t="shared" si="84"/>
        <v>0</v>
      </c>
      <c r="L150" s="41">
        <f t="shared" si="85"/>
        <v>0</v>
      </c>
      <c r="M150" s="7"/>
    </row>
    <row r="151" spans="1:13" ht="13.5">
      <c r="A151" s="6"/>
      <c r="B151" s="35" t="s">
        <v>91</v>
      </c>
      <c r="C151" s="48" t="s">
        <v>92</v>
      </c>
      <c r="D151" s="49"/>
      <c r="E151" s="41">
        <v>3</v>
      </c>
      <c r="F151" s="41"/>
      <c r="G151" s="50">
        <f t="shared" si="82"/>
        <v>0</v>
      </c>
      <c r="H151" s="41"/>
      <c r="I151" s="41">
        <f t="shared" si="83"/>
        <v>0</v>
      </c>
      <c r="J151" s="41"/>
      <c r="K151" s="41">
        <f t="shared" si="84"/>
        <v>0</v>
      </c>
      <c r="L151" s="41">
        <f t="shared" si="85"/>
        <v>0</v>
      </c>
      <c r="M151" s="7"/>
    </row>
    <row r="152" spans="1:13" ht="13.5">
      <c r="A152" s="6"/>
      <c r="B152" s="35" t="s">
        <v>132</v>
      </c>
      <c r="C152" s="48" t="s">
        <v>43</v>
      </c>
      <c r="D152" s="49"/>
      <c r="E152" s="41">
        <v>3</v>
      </c>
      <c r="F152" s="41"/>
      <c r="G152" s="50">
        <f t="shared" si="82"/>
        <v>0</v>
      </c>
      <c r="H152" s="41"/>
      <c r="I152" s="41">
        <f t="shared" si="83"/>
        <v>0</v>
      </c>
      <c r="J152" s="41"/>
      <c r="K152" s="41">
        <f t="shared" si="84"/>
        <v>0</v>
      </c>
      <c r="L152" s="41">
        <f t="shared" si="85"/>
        <v>0</v>
      </c>
      <c r="M152" s="7"/>
    </row>
    <row r="153" spans="1:13" ht="13.5">
      <c r="A153" s="6"/>
      <c r="B153" s="35" t="s">
        <v>94</v>
      </c>
      <c r="C153" s="48" t="s">
        <v>38</v>
      </c>
      <c r="D153" s="49"/>
      <c r="E153" s="41">
        <v>40</v>
      </c>
      <c r="F153" s="41"/>
      <c r="G153" s="50">
        <f t="shared" si="82"/>
        <v>0</v>
      </c>
      <c r="H153" s="41"/>
      <c r="I153" s="41">
        <f t="shared" si="83"/>
        <v>0</v>
      </c>
      <c r="J153" s="41"/>
      <c r="K153" s="41">
        <f t="shared" si="84"/>
        <v>0</v>
      </c>
      <c r="L153" s="41">
        <f t="shared" si="85"/>
        <v>0</v>
      </c>
      <c r="M153" s="7"/>
    </row>
    <row r="154" spans="1:13" ht="13.5">
      <c r="A154" s="6"/>
      <c r="B154" s="35" t="s">
        <v>95</v>
      </c>
      <c r="C154" s="48" t="s">
        <v>96</v>
      </c>
      <c r="D154" s="49"/>
      <c r="E154" s="41">
        <v>2</v>
      </c>
      <c r="F154" s="41"/>
      <c r="G154" s="50">
        <f t="shared" si="82"/>
        <v>0</v>
      </c>
      <c r="H154" s="41"/>
      <c r="I154" s="41">
        <f t="shared" si="83"/>
        <v>0</v>
      </c>
      <c r="J154" s="41"/>
      <c r="K154" s="41">
        <f t="shared" si="84"/>
        <v>0</v>
      </c>
      <c r="L154" s="41">
        <f t="shared" si="85"/>
        <v>0</v>
      </c>
      <c r="M154" s="7"/>
    </row>
    <row r="155" spans="1:13" ht="13.5">
      <c r="A155" s="6"/>
      <c r="B155" s="35" t="s">
        <v>165</v>
      </c>
      <c r="C155" s="48" t="s">
        <v>96</v>
      </c>
      <c r="D155" s="49"/>
      <c r="E155" s="41">
        <v>4</v>
      </c>
      <c r="F155" s="41"/>
      <c r="G155" s="50">
        <f t="shared" si="82"/>
        <v>0</v>
      </c>
      <c r="H155" s="41"/>
      <c r="I155" s="41">
        <f t="shared" si="83"/>
        <v>0</v>
      </c>
      <c r="J155" s="41"/>
      <c r="K155" s="41">
        <f t="shared" si="84"/>
        <v>0</v>
      </c>
      <c r="L155" s="41">
        <f t="shared" si="85"/>
        <v>0</v>
      </c>
      <c r="M155" s="7"/>
    </row>
    <row r="156" spans="1:13" ht="13.5">
      <c r="A156" s="6"/>
      <c r="B156" s="35" t="s">
        <v>41</v>
      </c>
      <c r="C156" s="48" t="s">
        <v>42</v>
      </c>
      <c r="D156" s="49"/>
      <c r="E156" s="41">
        <v>1</v>
      </c>
      <c r="F156" s="41"/>
      <c r="G156" s="50">
        <f t="shared" si="82"/>
        <v>0</v>
      </c>
      <c r="H156" s="41"/>
      <c r="I156" s="41">
        <f t="shared" si="83"/>
        <v>0</v>
      </c>
      <c r="J156" s="41"/>
      <c r="K156" s="41">
        <f t="shared" si="84"/>
        <v>0</v>
      </c>
      <c r="L156" s="41">
        <f t="shared" si="85"/>
        <v>0</v>
      </c>
      <c r="M156" s="7"/>
    </row>
    <row r="157" spans="1:13" ht="13.5">
      <c r="A157" s="67">
        <v>22</v>
      </c>
      <c r="B157" s="56" t="s">
        <v>27</v>
      </c>
      <c r="C157" s="39" t="s">
        <v>36</v>
      </c>
      <c r="D157" s="26"/>
      <c r="E157" s="40">
        <v>95.28</v>
      </c>
      <c r="F157" s="22"/>
      <c r="G157" s="24">
        <f>SUM(G158:G165)</f>
        <v>0</v>
      </c>
      <c r="H157" s="23"/>
      <c r="I157" s="24">
        <f>SUM(I158:I165)</f>
        <v>0</v>
      </c>
      <c r="J157" s="23"/>
      <c r="K157" s="24">
        <f>SUM(K158:K165)</f>
        <v>0</v>
      </c>
      <c r="L157" s="24">
        <f>SUM(L158:L165)</f>
        <v>0</v>
      </c>
      <c r="M157" s="7"/>
    </row>
    <row r="158" spans="1:13" ht="13.5">
      <c r="A158" s="6"/>
      <c r="B158" s="35" t="s">
        <v>127</v>
      </c>
      <c r="C158" s="48" t="s">
        <v>36</v>
      </c>
      <c r="D158" s="49"/>
      <c r="E158" s="41">
        <v>95.28</v>
      </c>
      <c r="F158" s="41"/>
      <c r="G158" s="50">
        <f t="shared" ref="G158:G165" si="86">E158*F158</f>
        <v>0</v>
      </c>
      <c r="H158" s="41"/>
      <c r="I158" s="41">
        <f t="shared" ref="I158:I165" si="87">H158*E158</f>
        <v>0</v>
      </c>
      <c r="J158" s="41"/>
      <c r="K158" s="41">
        <f t="shared" ref="K158:K165" si="88">J158*E158</f>
        <v>0</v>
      </c>
      <c r="L158" s="41">
        <f t="shared" ref="L158:L165" si="89">K158+I158+G158</f>
        <v>0</v>
      </c>
      <c r="M158" s="7"/>
    </row>
    <row r="159" spans="1:13" ht="13.5">
      <c r="A159" s="6"/>
      <c r="B159" s="35" t="s">
        <v>217</v>
      </c>
      <c r="C159" s="48" t="s">
        <v>43</v>
      </c>
      <c r="D159" s="49"/>
      <c r="E159" s="41">
        <v>64.89</v>
      </c>
      <c r="F159" s="41"/>
      <c r="G159" s="50">
        <f t="shared" si="86"/>
        <v>0</v>
      </c>
      <c r="H159" s="41"/>
      <c r="I159" s="41">
        <f t="shared" si="87"/>
        <v>0</v>
      </c>
      <c r="J159" s="41"/>
      <c r="K159" s="41">
        <f t="shared" si="88"/>
        <v>0</v>
      </c>
      <c r="L159" s="41">
        <f t="shared" si="89"/>
        <v>0</v>
      </c>
      <c r="M159" s="7"/>
    </row>
    <row r="160" spans="1:13" ht="13.5">
      <c r="A160" s="6"/>
      <c r="B160" s="35" t="s">
        <v>128</v>
      </c>
      <c r="C160" s="48" t="s">
        <v>36</v>
      </c>
      <c r="D160" s="49"/>
      <c r="E160" s="41">
        <v>109.81</v>
      </c>
      <c r="F160" s="41"/>
      <c r="G160" s="50">
        <f t="shared" si="86"/>
        <v>0</v>
      </c>
      <c r="H160" s="41"/>
      <c r="I160" s="41">
        <f t="shared" si="87"/>
        <v>0</v>
      </c>
      <c r="J160" s="41"/>
      <c r="K160" s="41">
        <f t="shared" si="88"/>
        <v>0</v>
      </c>
      <c r="L160" s="41">
        <f t="shared" si="89"/>
        <v>0</v>
      </c>
      <c r="M160" s="7"/>
    </row>
    <row r="161" spans="1:13" ht="13.5">
      <c r="A161" s="6"/>
      <c r="B161" s="35" t="s">
        <v>125</v>
      </c>
      <c r="C161" s="48" t="s">
        <v>89</v>
      </c>
      <c r="D161" s="49"/>
      <c r="E161" s="41">
        <v>32</v>
      </c>
      <c r="F161" s="41"/>
      <c r="G161" s="50">
        <f t="shared" si="86"/>
        <v>0</v>
      </c>
      <c r="H161" s="41"/>
      <c r="I161" s="41">
        <f t="shared" si="87"/>
        <v>0</v>
      </c>
      <c r="J161" s="41"/>
      <c r="K161" s="41">
        <f t="shared" si="88"/>
        <v>0</v>
      </c>
      <c r="L161" s="41">
        <f t="shared" si="89"/>
        <v>0</v>
      </c>
      <c r="M161" s="7"/>
    </row>
    <row r="162" spans="1:13" ht="13.5">
      <c r="A162" s="6"/>
      <c r="B162" s="35" t="s">
        <v>126</v>
      </c>
      <c r="C162" s="48" t="s">
        <v>72</v>
      </c>
      <c r="D162" s="49"/>
      <c r="E162" s="41">
        <v>14</v>
      </c>
      <c r="F162" s="41"/>
      <c r="G162" s="50">
        <f t="shared" si="86"/>
        <v>0</v>
      </c>
      <c r="H162" s="41"/>
      <c r="I162" s="41">
        <f t="shared" si="87"/>
        <v>0</v>
      </c>
      <c r="J162" s="41"/>
      <c r="K162" s="41">
        <f t="shared" si="88"/>
        <v>0</v>
      </c>
      <c r="L162" s="41">
        <f t="shared" si="89"/>
        <v>0</v>
      </c>
      <c r="M162" s="7"/>
    </row>
    <row r="163" spans="1:13" ht="13.5">
      <c r="A163" s="52"/>
      <c r="B163" s="35" t="s">
        <v>129</v>
      </c>
      <c r="C163" s="48" t="s">
        <v>78</v>
      </c>
      <c r="D163" s="49"/>
      <c r="E163" s="41">
        <v>4</v>
      </c>
      <c r="F163" s="41"/>
      <c r="G163" s="50">
        <f t="shared" si="86"/>
        <v>0</v>
      </c>
      <c r="H163" s="41"/>
      <c r="I163" s="41">
        <f t="shared" si="87"/>
        <v>0</v>
      </c>
      <c r="J163" s="41"/>
      <c r="K163" s="41">
        <f t="shared" si="88"/>
        <v>0</v>
      </c>
      <c r="L163" s="41">
        <f t="shared" si="89"/>
        <v>0</v>
      </c>
      <c r="M163" s="53"/>
    </row>
    <row r="164" spans="1:13" ht="13.5">
      <c r="A164" s="6"/>
      <c r="B164" s="35" t="s">
        <v>130</v>
      </c>
      <c r="C164" s="48" t="s">
        <v>78</v>
      </c>
      <c r="D164" s="49"/>
      <c r="E164" s="41">
        <v>3</v>
      </c>
      <c r="F164" s="41"/>
      <c r="G164" s="50">
        <f t="shared" si="86"/>
        <v>0</v>
      </c>
      <c r="H164" s="41"/>
      <c r="I164" s="41">
        <f t="shared" si="87"/>
        <v>0</v>
      </c>
      <c r="J164" s="41"/>
      <c r="K164" s="41">
        <f t="shared" si="88"/>
        <v>0</v>
      </c>
      <c r="L164" s="41">
        <f t="shared" si="89"/>
        <v>0</v>
      </c>
      <c r="M164" s="7"/>
    </row>
    <row r="165" spans="1:13" ht="13.5">
      <c r="A165" s="6"/>
      <c r="B165" s="35" t="s">
        <v>41</v>
      </c>
      <c r="C165" s="48" t="s">
        <v>42</v>
      </c>
      <c r="D165" s="49"/>
      <c r="E165" s="41">
        <v>1</v>
      </c>
      <c r="F165" s="41"/>
      <c r="G165" s="50">
        <f t="shared" si="86"/>
        <v>0</v>
      </c>
      <c r="H165" s="41"/>
      <c r="I165" s="41">
        <f t="shared" si="87"/>
        <v>0</v>
      </c>
      <c r="J165" s="41"/>
      <c r="K165" s="41">
        <f t="shared" si="88"/>
        <v>0</v>
      </c>
      <c r="L165" s="41">
        <f t="shared" si="89"/>
        <v>0</v>
      </c>
      <c r="M165" s="7"/>
    </row>
    <row r="166" spans="1:13" ht="13.5">
      <c r="A166" s="67">
        <v>23</v>
      </c>
      <c r="B166" s="56" t="s">
        <v>28</v>
      </c>
      <c r="C166" s="39" t="s">
        <v>206</v>
      </c>
      <c r="D166" s="26"/>
      <c r="E166" s="40">
        <v>20</v>
      </c>
      <c r="F166" s="22"/>
      <c r="G166" s="24">
        <f>SUM(G167:G178)</f>
        <v>0</v>
      </c>
      <c r="H166" s="24"/>
      <c r="I166" s="24">
        <f t="shared" ref="I166:L166" si="90">SUM(I167:I178)</f>
        <v>0</v>
      </c>
      <c r="J166" s="24"/>
      <c r="K166" s="24">
        <f t="shared" si="90"/>
        <v>0</v>
      </c>
      <c r="L166" s="24">
        <f t="shared" si="90"/>
        <v>0</v>
      </c>
      <c r="M166" s="7"/>
    </row>
    <row r="167" spans="1:13" ht="13.5">
      <c r="A167" s="6"/>
      <c r="B167" s="35" t="s">
        <v>81</v>
      </c>
      <c r="C167" s="48" t="s">
        <v>206</v>
      </c>
      <c r="D167" s="49"/>
      <c r="E167" s="41">
        <v>20</v>
      </c>
      <c r="F167" s="41"/>
      <c r="G167" s="50">
        <f t="shared" ref="G167:G178" si="91">E167*F167</f>
        <v>0</v>
      </c>
      <c r="H167" s="41"/>
      <c r="I167" s="41">
        <f t="shared" ref="I167:I178" si="92">H167*E167</f>
        <v>0</v>
      </c>
      <c r="J167" s="41"/>
      <c r="K167" s="41">
        <f t="shared" ref="K167:K178" si="93">J167*E167</f>
        <v>0</v>
      </c>
      <c r="L167" s="41">
        <f t="shared" ref="L167:L178" si="94">K167+I167+G167</f>
        <v>0</v>
      </c>
      <c r="M167" s="7"/>
    </row>
    <row r="168" spans="1:13" ht="13.5">
      <c r="A168" s="6"/>
      <c r="B168" s="35" t="s">
        <v>215</v>
      </c>
      <c r="C168" s="48" t="s">
        <v>206</v>
      </c>
      <c r="D168" s="49"/>
      <c r="E168" s="41">
        <v>10</v>
      </c>
      <c r="F168" s="41"/>
      <c r="G168" s="50">
        <f t="shared" si="91"/>
        <v>0</v>
      </c>
      <c r="H168" s="41"/>
      <c r="I168" s="41">
        <f t="shared" si="92"/>
        <v>0</v>
      </c>
      <c r="J168" s="41"/>
      <c r="K168" s="41">
        <f t="shared" si="93"/>
        <v>0</v>
      </c>
      <c r="L168" s="41">
        <f t="shared" si="94"/>
        <v>0</v>
      </c>
      <c r="M168" s="7"/>
    </row>
    <row r="169" spans="1:13" ht="13.5">
      <c r="A169" s="6"/>
      <c r="B169" s="35" t="s">
        <v>214</v>
      </c>
      <c r="C169" s="48" t="s">
        <v>43</v>
      </c>
      <c r="D169" s="49"/>
      <c r="E169" s="41">
        <v>5</v>
      </c>
      <c r="F169" s="41"/>
      <c r="G169" s="50">
        <f t="shared" si="91"/>
        <v>0</v>
      </c>
      <c r="H169" s="41"/>
      <c r="I169" s="41">
        <f t="shared" si="92"/>
        <v>0</v>
      </c>
      <c r="J169" s="41"/>
      <c r="K169" s="41">
        <f t="shared" si="93"/>
        <v>0</v>
      </c>
      <c r="L169" s="41">
        <f t="shared" si="94"/>
        <v>0</v>
      </c>
      <c r="M169" s="7"/>
    </row>
    <row r="170" spans="1:13" ht="13.5">
      <c r="A170" s="6"/>
      <c r="B170" s="35" t="s">
        <v>207</v>
      </c>
      <c r="C170" s="48" t="s">
        <v>43</v>
      </c>
      <c r="D170" s="49"/>
      <c r="E170" s="41">
        <v>100</v>
      </c>
      <c r="F170" s="41"/>
      <c r="G170" s="50">
        <f t="shared" si="91"/>
        <v>0</v>
      </c>
      <c r="H170" s="41"/>
      <c r="I170" s="41">
        <f t="shared" si="92"/>
        <v>0</v>
      </c>
      <c r="J170" s="41"/>
      <c r="K170" s="41">
        <f t="shared" si="93"/>
        <v>0</v>
      </c>
      <c r="L170" s="41">
        <f t="shared" si="94"/>
        <v>0</v>
      </c>
      <c r="M170" s="7"/>
    </row>
    <row r="171" spans="1:13" ht="13.5">
      <c r="A171" s="52"/>
      <c r="B171" s="35" t="s">
        <v>208</v>
      </c>
      <c r="C171" s="48" t="s">
        <v>43</v>
      </c>
      <c r="D171" s="49"/>
      <c r="E171" s="41">
        <v>100</v>
      </c>
      <c r="F171" s="41"/>
      <c r="G171" s="50">
        <f t="shared" si="91"/>
        <v>0</v>
      </c>
      <c r="H171" s="41"/>
      <c r="I171" s="41">
        <f t="shared" si="92"/>
        <v>0</v>
      </c>
      <c r="J171" s="41"/>
      <c r="K171" s="41">
        <f t="shared" si="93"/>
        <v>0</v>
      </c>
      <c r="L171" s="41">
        <f t="shared" si="94"/>
        <v>0</v>
      </c>
      <c r="M171" s="53"/>
    </row>
    <row r="172" spans="1:13" ht="13.5">
      <c r="A172" s="6" t="s">
        <v>211</v>
      </c>
      <c r="B172" s="35" t="s">
        <v>212</v>
      </c>
      <c r="C172" s="48" t="s">
        <v>38</v>
      </c>
      <c r="D172" s="49"/>
      <c r="E172" s="41">
        <v>8</v>
      </c>
      <c r="F172" s="41"/>
      <c r="G172" s="50">
        <f t="shared" si="91"/>
        <v>0</v>
      </c>
      <c r="H172" s="41"/>
      <c r="I172" s="41">
        <f t="shared" si="92"/>
        <v>0</v>
      </c>
      <c r="J172" s="41"/>
      <c r="K172" s="41">
        <f t="shared" si="93"/>
        <v>0</v>
      </c>
      <c r="L172" s="41">
        <f t="shared" si="94"/>
        <v>0</v>
      </c>
      <c r="M172" s="7"/>
    </row>
    <row r="173" spans="1:13" ht="13.5">
      <c r="A173" s="6" t="s">
        <v>211</v>
      </c>
      <c r="B173" s="35" t="s">
        <v>213</v>
      </c>
      <c r="C173" s="48" t="s">
        <v>38</v>
      </c>
      <c r="D173" s="49"/>
      <c r="E173" s="41">
        <v>1</v>
      </c>
      <c r="F173" s="41"/>
      <c r="G173" s="50">
        <f t="shared" si="91"/>
        <v>0</v>
      </c>
      <c r="H173" s="41"/>
      <c r="I173" s="41">
        <f t="shared" si="92"/>
        <v>0</v>
      </c>
      <c r="J173" s="41"/>
      <c r="K173" s="41">
        <f t="shared" si="93"/>
        <v>0</v>
      </c>
      <c r="L173" s="41">
        <f t="shared" si="94"/>
        <v>0</v>
      </c>
      <c r="M173" s="7"/>
    </row>
    <row r="174" spans="1:13" ht="13.5">
      <c r="A174" s="6"/>
      <c r="B174" s="35" t="s">
        <v>168</v>
      </c>
      <c r="C174" s="48" t="s">
        <v>38</v>
      </c>
      <c r="D174" s="49"/>
      <c r="E174" s="41">
        <v>8</v>
      </c>
      <c r="F174" s="41"/>
      <c r="G174" s="50">
        <f t="shared" si="91"/>
        <v>0</v>
      </c>
      <c r="H174" s="41"/>
      <c r="I174" s="41">
        <f t="shared" si="92"/>
        <v>0</v>
      </c>
      <c r="J174" s="41"/>
      <c r="K174" s="41">
        <f t="shared" si="93"/>
        <v>0</v>
      </c>
      <c r="L174" s="41">
        <f t="shared" si="94"/>
        <v>0</v>
      </c>
      <c r="M174" s="7"/>
    </row>
    <row r="175" spans="1:13" ht="13.5">
      <c r="A175" s="6"/>
      <c r="B175" s="35" t="s">
        <v>209</v>
      </c>
      <c r="C175" s="48" t="s">
        <v>38</v>
      </c>
      <c r="D175" s="49"/>
      <c r="E175" s="41">
        <v>4</v>
      </c>
      <c r="F175" s="41"/>
      <c r="G175" s="50">
        <f t="shared" si="91"/>
        <v>0</v>
      </c>
      <c r="H175" s="41"/>
      <c r="I175" s="41">
        <f t="shared" si="92"/>
        <v>0</v>
      </c>
      <c r="J175" s="41"/>
      <c r="K175" s="41">
        <f t="shared" si="93"/>
        <v>0</v>
      </c>
      <c r="L175" s="41">
        <f t="shared" si="94"/>
        <v>0</v>
      </c>
      <c r="M175" s="7"/>
    </row>
    <row r="176" spans="1:13" ht="13.5">
      <c r="A176" s="6"/>
      <c r="B176" s="35" t="s">
        <v>210</v>
      </c>
      <c r="C176" s="48" t="s">
        <v>38</v>
      </c>
      <c r="D176" s="49"/>
      <c r="E176" s="41">
        <v>5</v>
      </c>
      <c r="F176" s="41"/>
      <c r="G176" s="50">
        <f t="shared" si="91"/>
        <v>0</v>
      </c>
      <c r="H176" s="41"/>
      <c r="I176" s="41">
        <f t="shared" si="92"/>
        <v>0</v>
      </c>
      <c r="J176" s="41"/>
      <c r="K176" s="41">
        <f t="shared" si="93"/>
        <v>0</v>
      </c>
      <c r="L176" s="41">
        <f t="shared" si="94"/>
        <v>0</v>
      </c>
      <c r="M176" s="7"/>
    </row>
    <row r="177" spans="1:13" ht="13.5">
      <c r="A177" s="6"/>
      <c r="B177" s="35" t="s">
        <v>39</v>
      </c>
      <c r="C177" s="48" t="s">
        <v>38</v>
      </c>
      <c r="D177" s="49"/>
      <c r="E177" s="41">
        <v>10</v>
      </c>
      <c r="F177" s="41"/>
      <c r="G177" s="50">
        <f t="shared" si="91"/>
        <v>0</v>
      </c>
      <c r="H177" s="41"/>
      <c r="I177" s="41">
        <f t="shared" si="92"/>
        <v>0</v>
      </c>
      <c r="J177" s="41"/>
      <c r="K177" s="41">
        <f t="shared" si="93"/>
        <v>0</v>
      </c>
      <c r="L177" s="41">
        <f t="shared" si="94"/>
        <v>0</v>
      </c>
      <c r="M177" s="7"/>
    </row>
    <row r="178" spans="1:13" ht="13.5">
      <c r="A178" s="52"/>
      <c r="B178" s="35" t="s">
        <v>41</v>
      </c>
      <c r="C178" s="48" t="s">
        <v>42</v>
      </c>
      <c r="D178" s="49"/>
      <c r="E178" s="41">
        <v>1</v>
      </c>
      <c r="F178" s="41"/>
      <c r="G178" s="50">
        <f t="shared" si="91"/>
        <v>0</v>
      </c>
      <c r="H178" s="41"/>
      <c r="I178" s="41">
        <f t="shared" si="92"/>
        <v>0</v>
      </c>
      <c r="J178" s="41"/>
      <c r="K178" s="41">
        <f t="shared" si="93"/>
        <v>0</v>
      </c>
      <c r="L178" s="41">
        <f t="shared" si="94"/>
        <v>0</v>
      </c>
      <c r="M178" s="53"/>
    </row>
    <row r="179" spans="1:13" ht="13.5">
      <c r="A179" s="67">
        <v>24</v>
      </c>
      <c r="B179" s="56" t="s">
        <v>29</v>
      </c>
      <c r="C179" s="39" t="s">
        <v>62</v>
      </c>
      <c r="D179" s="26"/>
      <c r="E179" s="40">
        <v>215</v>
      </c>
      <c r="F179" s="22"/>
      <c r="G179" s="24">
        <f>SUM(G180:G194)</f>
        <v>0</v>
      </c>
      <c r="H179" s="23"/>
      <c r="I179" s="24">
        <f>SUM(I180:I194)</f>
        <v>0</v>
      </c>
      <c r="J179" s="23"/>
      <c r="K179" s="24">
        <f>SUM(K180:K194)</f>
        <v>0</v>
      </c>
      <c r="L179" s="24">
        <f>SUM(L180:L194)</f>
        <v>0</v>
      </c>
      <c r="M179" s="7"/>
    </row>
    <row r="180" spans="1:13" ht="13.5">
      <c r="A180" s="6"/>
      <c r="B180" s="35" t="s">
        <v>149</v>
      </c>
      <c r="C180" s="48" t="s">
        <v>38</v>
      </c>
      <c r="D180" s="49"/>
      <c r="E180" s="41">
        <v>4</v>
      </c>
      <c r="F180" s="41"/>
      <c r="G180" s="50">
        <f t="shared" ref="G180:G194" si="95">E180*F180</f>
        <v>0</v>
      </c>
      <c r="H180" s="41"/>
      <c r="I180" s="41">
        <f t="shared" ref="I180:I194" si="96">H180*E180</f>
        <v>0</v>
      </c>
      <c r="J180" s="41"/>
      <c r="K180" s="41">
        <f t="shared" ref="K180:K194" si="97">J180*E180</f>
        <v>0</v>
      </c>
      <c r="L180" s="41">
        <f t="shared" ref="L180:L194" si="98">K180+I180+G180</f>
        <v>0</v>
      </c>
      <c r="M180" s="7"/>
    </row>
    <row r="181" spans="1:13" ht="13.5">
      <c r="A181" s="6"/>
      <c r="B181" s="35" t="s">
        <v>150</v>
      </c>
      <c r="C181" s="48" t="s">
        <v>38</v>
      </c>
      <c r="D181" s="49"/>
      <c r="E181" s="41">
        <v>1</v>
      </c>
      <c r="F181" s="41"/>
      <c r="G181" s="50">
        <f t="shared" si="95"/>
        <v>0</v>
      </c>
      <c r="H181" s="41"/>
      <c r="I181" s="41">
        <f t="shared" si="96"/>
        <v>0</v>
      </c>
      <c r="J181" s="41"/>
      <c r="K181" s="41">
        <f t="shared" si="97"/>
        <v>0</v>
      </c>
      <c r="L181" s="41">
        <f t="shared" si="98"/>
        <v>0</v>
      </c>
      <c r="M181" s="7"/>
    </row>
    <row r="182" spans="1:13" ht="13.5">
      <c r="A182" s="6"/>
      <c r="B182" s="35" t="s">
        <v>151</v>
      </c>
      <c r="C182" s="48" t="s">
        <v>38</v>
      </c>
      <c r="D182" s="49"/>
      <c r="E182" s="41">
        <v>2</v>
      </c>
      <c r="F182" s="41"/>
      <c r="G182" s="50">
        <f t="shared" si="95"/>
        <v>0</v>
      </c>
      <c r="H182" s="41"/>
      <c r="I182" s="41">
        <f t="shared" si="96"/>
        <v>0</v>
      </c>
      <c r="J182" s="41"/>
      <c r="K182" s="41">
        <f t="shared" si="97"/>
        <v>0</v>
      </c>
      <c r="L182" s="41">
        <f t="shared" si="98"/>
        <v>0</v>
      </c>
      <c r="M182" s="7"/>
    </row>
    <row r="183" spans="1:13" ht="13.5">
      <c r="A183" s="6"/>
      <c r="B183" s="35" t="s">
        <v>152</v>
      </c>
      <c r="C183" s="48" t="s">
        <v>38</v>
      </c>
      <c r="D183" s="49"/>
      <c r="E183" s="41">
        <v>1</v>
      </c>
      <c r="F183" s="41"/>
      <c r="G183" s="50">
        <f t="shared" si="95"/>
        <v>0</v>
      </c>
      <c r="H183" s="41"/>
      <c r="I183" s="41">
        <f t="shared" si="96"/>
        <v>0</v>
      </c>
      <c r="J183" s="41"/>
      <c r="K183" s="41">
        <f t="shared" si="97"/>
        <v>0</v>
      </c>
      <c r="L183" s="41">
        <f t="shared" si="98"/>
        <v>0</v>
      </c>
      <c r="M183" s="7"/>
    </row>
    <row r="184" spans="1:13" ht="13.5">
      <c r="A184" s="6"/>
      <c r="B184" s="35" t="s">
        <v>153</v>
      </c>
      <c r="C184" s="48" t="s">
        <v>38</v>
      </c>
      <c r="D184" s="49"/>
      <c r="E184" s="41">
        <v>1</v>
      </c>
      <c r="F184" s="41"/>
      <c r="G184" s="50">
        <f t="shared" si="95"/>
        <v>0</v>
      </c>
      <c r="H184" s="41"/>
      <c r="I184" s="41">
        <f t="shared" si="96"/>
        <v>0</v>
      </c>
      <c r="J184" s="41"/>
      <c r="K184" s="41">
        <f t="shared" si="97"/>
        <v>0</v>
      </c>
      <c r="L184" s="41">
        <f t="shared" si="98"/>
        <v>0</v>
      </c>
      <c r="M184" s="7"/>
    </row>
    <row r="185" spans="1:13" ht="13.5">
      <c r="A185" s="6"/>
      <c r="B185" s="35" t="s">
        <v>154</v>
      </c>
      <c r="C185" s="48" t="s">
        <v>38</v>
      </c>
      <c r="D185" s="49"/>
      <c r="E185" s="41">
        <v>1</v>
      </c>
      <c r="F185" s="41"/>
      <c r="G185" s="50">
        <f t="shared" si="95"/>
        <v>0</v>
      </c>
      <c r="H185" s="41"/>
      <c r="I185" s="41">
        <f t="shared" si="96"/>
        <v>0</v>
      </c>
      <c r="J185" s="41"/>
      <c r="K185" s="41">
        <f t="shared" si="97"/>
        <v>0</v>
      </c>
      <c r="L185" s="41">
        <f t="shared" si="98"/>
        <v>0</v>
      </c>
      <c r="M185" s="7"/>
    </row>
    <row r="186" spans="1:13" ht="13.5">
      <c r="A186" s="6"/>
      <c r="B186" s="35" t="s">
        <v>155</v>
      </c>
      <c r="C186" s="48" t="s">
        <v>42</v>
      </c>
      <c r="D186" s="49"/>
      <c r="E186" s="41">
        <v>1</v>
      </c>
      <c r="F186" s="41"/>
      <c r="G186" s="50">
        <f t="shared" si="95"/>
        <v>0</v>
      </c>
      <c r="H186" s="41"/>
      <c r="I186" s="41">
        <f t="shared" si="96"/>
        <v>0</v>
      </c>
      <c r="J186" s="41"/>
      <c r="K186" s="41">
        <f t="shared" si="97"/>
        <v>0</v>
      </c>
      <c r="L186" s="41">
        <f t="shared" si="98"/>
        <v>0</v>
      </c>
      <c r="M186" s="7"/>
    </row>
    <row r="187" spans="1:13" ht="13.5">
      <c r="A187" s="6"/>
      <c r="B187" s="35" t="s">
        <v>156</v>
      </c>
      <c r="C187" s="48" t="s">
        <v>38</v>
      </c>
      <c r="D187" s="49"/>
      <c r="E187" s="41">
        <v>8</v>
      </c>
      <c r="F187" s="41"/>
      <c r="G187" s="50">
        <f t="shared" si="95"/>
        <v>0</v>
      </c>
      <c r="H187" s="41"/>
      <c r="I187" s="41">
        <f t="shared" si="96"/>
        <v>0</v>
      </c>
      <c r="J187" s="41"/>
      <c r="K187" s="41">
        <f t="shared" si="97"/>
        <v>0</v>
      </c>
      <c r="L187" s="41">
        <f t="shared" si="98"/>
        <v>0</v>
      </c>
      <c r="M187" s="7"/>
    </row>
    <row r="188" spans="1:13" ht="13.5">
      <c r="A188" s="6"/>
      <c r="B188" s="35" t="s">
        <v>157</v>
      </c>
      <c r="C188" s="48" t="s">
        <v>43</v>
      </c>
      <c r="D188" s="49"/>
      <c r="E188" s="41">
        <v>100</v>
      </c>
      <c r="F188" s="41"/>
      <c r="G188" s="50">
        <f t="shared" si="95"/>
        <v>0</v>
      </c>
      <c r="H188" s="41"/>
      <c r="I188" s="41">
        <f t="shared" si="96"/>
        <v>0</v>
      </c>
      <c r="J188" s="41"/>
      <c r="K188" s="41">
        <f t="shared" si="97"/>
        <v>0</v>
      </c>
      <c r="L188" s="41">
        <f t="shared" si="98"/>
        <v>0</v>
      </c>
      <c r="M188" s="7"/>
    </row>
    <row r="189" spans="1:13" ht="13.5">
      <c r="A189" s="6"/>
      <c r="B189" s="35" t="s">
        <v>158</v>
      </c>
      <c r="C189" s="48" t="s">
        <v>38</v>
      </c>
      <c r="D189" s="49"/>
      <c r="E189" s="41">
        <v>50</v>
      </c>
      <c r="F189" s="41"/>
      <c r="G189" s="50">
        <f t="shared" si="95"/>
        <v>0</v>
      </c>
      <c r="H189" s="41"/>
      <c r="I189" s="41">
        <f t="shared" si="96"/>
        <v>0</v>
      </c>
      <c r="J189" s="41"/>
      <c r="K189" s="41">
        <f t="shared" si="97"/>
        <v>0</v>
      </c>
      <c r="L189" s="41">
        <f t="shared" si="98"/>
        <v>0</v>
      </c>
      <c r="M189" s="7"/>
    </row>
    <row r="190" spans="1:13" ht="13.5">
      <c r="A190" s="6"/>
      <c r="B190" s="35" t="s">
        <v>159</v>
      </c>
      <c r="C190" s="48" t="s">
        <v>160</v>
      </c>
      <c r="D190" s="49"/>
      <c r="E190" s="41">
        <v>1</v>
      </c>
      <c r="F190" s="41"/>
      <c r="G190" s="50">
        <f t="shared" si="95"/>
        <v>0</v>
      </c>
      <c r="H190" s="41"/>
      <c r="I190" s="41">
        <f t="shared" si="96"/>
        <v>0</v>
      </c>
      <c r="J190" s="41"/>
      <c r="K190" s="41">
        <f t="shared" si="97"/>
        <v>0</v>
      </c>
      <c r="L190" s="41">
        <f t="shared" si="98"/>
        <v>0</v>
      </c>
      <c r="M190" s="7"/>
    </row>
    <row r="191" spans="1:13" ht="13.5">
      <c r="A191" s="6"/>
      <c r="B191" s="35" t="s">
        <v>161</v>
      </c>
      <c r="C191" s="48" t="s">
        <v>43</v>
      </c>
      <c r="D191" s="49"/>
      <c r="E191" s="41">
        <v>4</v>
      </c>
      <c r="F191" s="41"/>
      <c r="G191" s="50">
        <f t="shared" si="95"/>
        <v>0</v>
      </c>
      <c r="H191" s="41"/>
      <c r="I191" s="41">
        <f t="shared" si="96"/>
        <v>0</v>
      </c>
      <c r="J191" s="41"/>
      <c r="K191" s="41">
        <f t="shared" si="97"/>
        <v>0</v>
      </c>
      <c r="L191" s="41">
        <f t="shared" si="98"/>
        <v>0</v>
      </c>
      <c r="M191" s="7"/>
    </row>
    <row r="192" spans="1:13" ht="13.5">
      <c r="A192" s="6"/>
      <c r="B192" s="35" t="s">
        <v>162</v>
      </c>
      <c r="C192" s="48" t="s">
        <v>38</v>
      </c>
      <c r="D192" s="49"/>
      <c r="E192" s="41">
        <v>2</v>
      </c>
      <c r="F192" s="41"/>
      <c r="G192" s="50">
        <f t="shared" si="95"/>
        <v>0</v>
      </c>
      <c r="H192" s="41"/>
      <c r="I192" s="41">
        <f t="shared" si="96"/>
        <v>0</v>
      </c>
      <c r="J192" s="41"/>
      <c r="K192" s="41">
        <f t="shared" si="97"/>
        <v>0</v>
      </c>
      <c r="L192" s="41">
        <f t="shared" si="98"/>
        <v>0</v>
      </c>
      <c r="M192" s="7"/>
    </row>
    <row r="193" spans="1:13" ht="13.5">
      <c r="A193" s="6"/>
      <c r="B193" s="35" t="s">
        <v>163</v>
      </c>
      <c r="C193" s="48" t="s">
        <v>43</v>
      </c>
      <c r="D193" s="49"/>
      <c r="E193" s="41">
        <v>4</v>
      </c>
      <c r="F193" s="41"/>
      <c r="G193" s="50">
        <f t="shared" si="95"/>
        <v>0</v>
      </c>
      <c r="H193" s="41"/>
      <c r="I193" s="41">
        <f t="shared" si="96"/>
        <v>0</v>
      </c>
      <c r="J193" s="41"/>
      <c r="K193" s="41">
        <f t="shared" si="97"/>
        <v>0</v>
      </c>
      <c r="L193" s="41">
        <f t="shared" si="98"/>
        <v>0</v>
      </c>
      <c r="M193" s="7"/>
    </row>
    <row r="194" spans="1:13" ht="13.5">
      <c r="A194" s="52"/>
      <c r="B194" s="35" t="s">
        <v>41</v>
      </c>
      <c r="C194" s="48" t="s">
        <v>42</v>
      </c>
      <c r="D194" s="49"/>
      <c r="E194" s="41">
        <v>1</v>
      </c>
      <c r="F194" s="41"/>
      <c r="G194" s="50">
        <f t="shared" si="95"/>
        <v>0</v>
      </c>
      <c r="H194" s="41"/>
      <c r="I194" s="41">
        <f t="shared" si="96"/>
        <v>0</v>
      </c>
      <c r="J194" s="41"/>
      <c r="K194" s="41">
        <f t="shared" si="97"/>
        <v>0</v>
      </c>
      <c r="L194" s="41">
        <f t="shared" si="98"/>
        <v>0</v>
      </c>
      <c r="M194" s="53"/>
    </row>
    <row r="195" spans="1:13" ht="13.5">
      <c r="A195" s="67">
        <v>25</v>
      </c>
      <c r="B195" s="56" t="s">
        <v>30</v>
      </c>
      <c r="C195" s="39"/>
      <c r="D195" s="26"/>
      <c r="E195" s="40"/>
      <c r="F195" s="22"/>
      <c r="G195" s="24">
        <f>SUM(G196:G213)</f>
        <v>0</v>
      </c>
      <c r="H195" s="23"/>
      <c r="I195" s="24">
        <f>SUM(I196:I213)</f>
        <v>0</v>
      </c>
      <c r="J195" s="23"/>
      <c r="K195" s="24">
        <f>SUM(K196:K213)</f>
        <v>0</v>
      </c>
      <c r="L195" s="24">
        <f>SUM(L196:L213)</f>
        <v>0</v>
      </c>
      <c r="M195" s="7"/>
    </row>
    <row r="196" spans="1:13" ht="13.5">
      <c r="A196" s="6"/>
      <c r="B196" s="35" t="s">
        <v>198</v>
      </c>
      <c r="C196" s="48" t="s">
        <v>36</v>
      </c>
      <c r="D196" s="49"/>
      <c r="E196" s="41">
        <v>44</v>
      </c>
      <c r="F196" s="41"/>
      <c r="G196" s="50">
        <f t="shared" ref="G196:G213" si="99">E196*F196</f>
        <v>0</v>
      </c>
      <c r="H196" s="41"/>
      <c r="I196" s="41">
        <f t="shared" ref="I196:I213" si="100">H196*E196</f>
        <v>0</v>
      </c>
      <c r="J196" s="41"/>
      <c r="K196" s="41">
        <f t="shared" ref="K196:K213" si="101">J196*E196</f>
        <v>0</v>
      </c>
      <c r="L196" s="41">
        <f t="shared" ref="L196:L213" si="102">K196+I196+G196</f>
        <v>0</v>
      </c>
      <c r="M196" s="7"/>
    </row>
    <row r="197" spans="1:13" ht="25.5">
      <c r="A197" s="6"/>
      <c r="B197" s="35" t="s">
        <v>199</v>
      </c>
      <c r="C197" s="48" t="s">
        <v>36</v>
      </c>
      <c r="D197" s="49"/>
      <c r="E197" s="41">
        <v>37</v>
      </c>
      <c r="F197" s="41"/>
      <c r="G197" s="50">
        <f t="shared" si="99"/>
        <v>0</v>
      </c>
      <c r="H197" s="41"/>
      <c r="I197" s="41">
        <f t="shared" si="100"/>
        <v>0</v>
      </c>
      <c r="J197" s="41"/>
      <c r="K197" s="41">
        <f t="shared" si="101"/>
        <v>0</v>
      </c>
      <c r="L197" s="41">
        <f t="shared" si="102"/>
        <v>0</v>
      </c>
      <c r="M197" s="7"/>
    </row>
    <row r="198" spans="1:13" ht="25.5">
      <c r="A198" s="6"/>
      <c r="B198" s="35" t="s">
        <v>200</v>
      </c>
      <c r="C198" s="48" t="s">
        <v>38</v>
      </c>
      <c r="D198" s="49"/>
      <c r="E198" s="41">
        <v>3</v>
      </c>
      <c r="F198" s="41"/>
      <c r="G198" s="50">
        <f t="shared" si="99"/>
        <v>0</v>
      </c>
      <c r="H198" s="41"/>
      <c r="I198" s="41">
        <f t="shared" si="100"/>
        <v>0</v>
      </c>
      <c r="J198" s="41"/>
      <c r="K198" s="41">
        <f t="shared" si="101"/>
        <v>0</v>
      </c>
      <c r="L198" s="41">
        <f t="shared" si="102"/>
        <v>0</v>
      </c>
      <c r="M198" s="7"/>
    </row>
    <row r="199" spans="1:13" ht="13.5">
      <c r="A199" s="6"/>
      <c r="B199" s="35" t="s">
        <v>201</v>
      </c>
      <c r="C199" s="48" t="s">
        <v>38</v>
      </c>
      <c r="D199" s="49"/>
      <c r="E199" s="41">
        <v>1</v>
      </c>
      <c r="F199" s="41"/>
      <c r="G199" s="50">
        <f t="shared" si="99"/>
        <v>0</v>
      </c>
      <c r="H199" s="41"/>
      <c r="I199" s="41">
        <f t="shared" si="100"/>
        <v>0</v>
      </c>
      <c r="J199" s="41"/>
      <c r="K199" s="41">
        <f t="shared" si="101"/>
        <v>0</v>
      </c>
      <c r="L199" s="41">
        <f t="shared" si="102"/>
        <v>0</v>
      </c>
      <c r="M199" s="53"/>
    </row>
    <row r="200" spans="1:13" ht="13.5">
      <c r="A200" s="6"/>
      <c r="B200" s="35" t="s">
        <v>202</v>
      </c>
      <c r="C200" s="48" t="s">
        <v>38</v>
      </c>
      <c r="D200" s="49"/>
      <c r="E200" s="41">
        <v>1</v>
      </c>
      <c r="F200" s="41"/>
      <c r="G200" s="50">
        <f t="shared" si="99"/>
        <v>0</v>
      </c>
      <c r="H200" s="41"/>
      <c r="I200" s="41">
        <f t="shared" si="100"/>
        <v>0</v>
      </c>
      <c r="J200" s="41"/>
      <c r="K200" s="41">
        <f t="shared" si="101"/>
        <v>0</v>
      </c>
      <c r="L200" s="41">
        <f t="shared" si="102"/>
        <v>0</v>
      </c>
      <c r="M200" s="53"/>
    </row>
    <row r="201" spans="1:13" ht="13.5">
      <c r="A201" s="52"/>
      <c r="B201" s="35" t="s">
        <v>203</v>
      </c>
      <c r="C201" s="48" t="s">
        <v>38</v>
      </c>
      <c r="D201" s="49"/>
      <c r="E201" s="41">
        <v>8</v>
      </c>
      <c r="F201" s="41"/>
      <c r="G201" s="50">
        <f t="shared" si="99"/>
        <v>0</v>
      </c>
      <c r="H201" s="41"/>
      <c r="I201" s="41">
        <f t="shared" si="100"/>
        <v>0</v>
      </c>
      <c r="J201" s="41"/>
      <c r="K201" s="41">
        <f t="shared" si="101"/>
        <v>0</v>
      </c>
      <c r="L201" s="41">
        <f t="shared" si="102"/>
        <v>0</v>
      </c>
      <c r="M201" s="53"/>
    </row>
    <row r="202" spans="1:13" ht="13.5">
      <c r="A202" s="6"/>
      <c r="B202" s="35" t="s">
        <v>204</v>
      </c>
      <c r="C202" s="48" t="s">
        <v>36</v>
      </c>
      <c r="D202" s="49"/>
      <c r="E202" s="41">
        <v>37</v>
      </c>
      <c r="F202" s="41"/>
      <c r="G202" s="50">
        <f t="shared" si="99"/>
        <v>0</v>
      </c>
      <c r="H202" s="41"/>
      <c r="I202" s="41">
        <f t="shared" si="100"/>
        <v>0</v>
      </c>
      <c r="J202" s="41"/>
      <c r="K202" s="41">
        <f t="shared" si="101"/>
        <v>0</v>
      </c>
      <c r="L202" s="41">
        <f t="shared" si="102"/>
        <v>0</v>
      </c>
      <c r="M202" s="53"/>
    </row>
    <row r="203" spans="1:13" ht="13.5">
      <c r="A203" s="6"/>
      <c r="B203" s="35" t="s">
        <v>190</v>
      </c>
      <c r="C203" s="48" t="s">
        <v>36</v>
      </c>
      <c r="D203" s="49"/>
      <c r="E203" s="41">
        <v>44</v>
      </c>
      <c r="F203" s="41"/>
      <c r="G203" s="50">
        <f t="shared" si="99"/>
        <v>0</v>
      </c>
      <c r="H203" s="41"/>
      <c r="I203" s="41">
        <f t="shared" si="100"/>
        <v>0</v>
      </c>
      <c r="J203" s="41"/>
      <c r="K203" s="41">
        <f t="shared" si="101"/>
        <v>0</v>
      </c>
      <c r="L203" s="41">
        <f t="shared" si="102"/>
        <v>0</v>
      </c>
      <c r="M203" s="53"/>
    </row>
    <row r="204" spans="1:13" ht="25.5">
      <c r="A204" s="6"/>
      <c r="B204" s="35" t="s">
        <v>191</v>
      </c>
      <c r="C204" s="48" t="s">
        <v>38</v>
      </c>
      <c r="D204" s="49"/>
      <c r="E204" s="41">
        <v>2</v>
      </c>
      <c r="F204" s="41"/>
      <c r="G204" s="50">
        <f t="shared" si="99"/>
        <v>0</v>
      </c>
      <c r="H204" s="41"/>
      <c r="I204" s="41">
        <f t="shared" si="100"/>
        <v>0</v>
      </c>
      <c r="J204" s="41"/>
      <c r="K204" s="41">
        <f t="shared" si="101"/>
        <v>0</v>
      </c>
      <c r="L204" s="41">
        <f t="shared" si="102"/>
        <v>0</v>
      </c>
      <c r="M204" s="53"/>
    </row>
    <row r="205" spans="1:13" ht="13.5">
      <c r="A205" s="6"/>
      <c r="B205" s="35" t="s">
        <v>192</v>
      </c>
      <c r="C205" s="48" t="s">
        <v>38</v>
      </c>
      <c r="D205" s="49"/>
      <c r="E205" s="41">
        <v>6</v>
      </c>
      <c r="F205" s="41"/>
      <c r="G205" s="50">
        <f t="shared" si="99"/>
        <v>0</v>
      </c>
      <c r="H205" s="41"/>
      <c r="I205" s="41">
        <f t="shared" si="100"/>
        <v>0</v>
      </c>
      <c r="J205" s="41"/>
      <c r="K205" s="41">
        <f t="shared" si="101"/>
        <v>0</v>
      </c>
      <c r="L205" s="41">
        <f t="shared" si="102"/>
        <v>0</v>
      </c>
      <c r="M205" s="53"/>
    </row>
    <row r="206" spans="1:13" ht="13.5">
      <c r="A206" s="52"/>
      <c r="B206" s="35" t="s">
        <v>193</v>
      </c>
      <c r="C206" s="48" t="s">
        <v>38</v>
      </c>
      <c r="D206" s="49"/>
      <c r="E206" s="41">
        <v>2</v>
      </c>
      <c r="F206" s="41"/>
      <c r="G206" s="50">
        <f t="shared" si="99"/>
        <v>0</v>
      </c>
      <c r="H206" s="41"/>
      <c r="I206" s="41">
        <f t="shared" si="100"/>
        <v>0</v>
      </c>
      <c r="J206" s="41"/>
      <c r="K206" s="41">
        <f t="shared" si="101"/>
        <v>0</v>
      </c>
      <c r="L206" s="41">
        <f t="shared" si="102"/>
        <v>0</v>
      </c>
      <c r="M206" s="53"/>
    </row>
    <row r="207" spans="1:13" ht="13.5">
      <c r="A207" s="6"/>
      <c r="B207" s="35" t="s">
        <v>194</v>
      </c>
      <c r="C207" s="48" t="s">
        <v>38</v>
      </c>
      <c r="D207" s="49"/>
      <c r="E207" s="41">
        <v>2</v>
      </c>
      <c r="F207" s="41"/>
      <c r="G207" s="50">
        <f t="shared" si="99"/>
        <v>0</v>
      </c>
      <c r="H207" s="41"/>
      <c r="I207" s="41">
        <f t="shared" si="100"/>
        <v>0</v>
      </c>
      <c r="J207" s="41"/>
      <c r="K207" s="41">
        <f t="shared" si="101"/>
        <v>0</v>
      </c>
      <c r="L207" s="41">
        <f t="shared" si="102"/>
        <v>0</v>
      </c>
      <c r="M207" s="53"/>
    </row>
    <row r="208" spans="1:13" ht="13.5">
      <c r="A208" s="6"/>
      <c r="B208" s="35" t="s">
        <v>218</v>
      </c>
      <c r="C208" s="48" t="s">
        <v>38</v>
      </c>
      <c r="D208" s="49"/>
      <c r="E208" s="41">
        <v>3</v>
      </c>
      <c r="F208" s="41"/>
      <c r="G208" s="50">
        <f t="shared" si="99"/>
        <v>0</v>
      </c>
      <c r="H208" s="41"/>
      <c r="I208" s="41">
        <f t="shared" si="100"/>
        <v>0</v>
      </c>
      <c r="J208" s="41"/>
      <c r="K208" s="41">
        <f t="shared" si="101"/>
        <v>0</v>
      </c>
      <c r="L208" s="41">
        <f t="shared" si="102"/>
        <v>0</v>
      </c>
      <c r="M208" s="53"/>
    </row>
    <row r="209" spans="1:13" ht="13.5">
      <c r="A209" s="52"/>
      <c r="B209" s="35" t="s">
        <v>195</v>
      </c>
      <c r="C209" s="48" t="s">
        <v>38</v>
      </c>
      <c r="D209" s="49"/>
      <c r="E209" s="41">
        <v>1</v>
      </c>
      <c r="F209" s="41"/>
      <c r="G209" s="50">
        <f t="shared" si="99"/>
        <v>0</v>
      </c>
      <c r="H209" s="41"/>
      <c r="I209" s="41">
        <f t="shared" si="100"/>
        <v>0</v>
      </c>
      <c r="J209" s="41"/>
      <c r="K209" s="41">
        <f t="shared" si="101"/>
        <v>0</v>
      </c>
      <c r="L209" s="41">
        <f t="shared" si="102"/>
        <v>0</v>
      </c>
      <c r="M209" s="53"/>
    </row>
    <row r="210" spans="1:13" ht="13.5">
      <c r="A210" s="6"/>
      <c r="B210" s="35" t="s">
        <v>196</v>
      </c>
      <c r="C210" s="48" t="s">
        <v>38</v>
      </c>
      <c r="D210" s="49"/>
      <c r="E210" s="41">
        <v>2</v>
      </c>
      <c r="F210" s="41"/>
      <c r="G210" s="50">
        <f t="shared" si="99"/>
        <v>0</v>
      </c>
      <c r="H210" s="41"/>
      <c r="I210" s="41">
        <f t="shared" si="100"/>
        <v>0</v>
      </c>
      <c r="J210" s="41"/>
      <c r="K210" s="41">
        <f t="shared" si="101"/>
        <v>0</v>
      </c>
      <c r="L210" s="41">
        <f t="shared" si="102"/>
        <v>0</v>
      </c>
      <c r="M210" s="53"/>
    </row>
    <row r="211" spans="1:13" ht="13.5">
      <c r="A211" s="6"/>
      <c r="B211" s="35" t="s">
        <v>197</v>
      </c>
      <c r="C211" s="48" t="s">
        <v>36</v>
      </c>
      <c r="D211" s="49"/>
      <c r="E211" s="41">
        <v>37</v>
      </c>
      <c r="F211" s="41"/>
      <c r="G211" s="50">
        <f t="shared" si="99"/>
        <v>0</v>
      </c>
      <c r="H211" s="41"/>
      <c r="I211" s="41">
        <f t="shared" si="100"/>
        <v>0</v>
      </c>
      <c r="J211" s="41"/>
      <c r="K211" s="41">
        <f t="shared" si="101"/>
        <v>0</v>
      </c>
      <c r="L211" s="41">
        <f t="shared" si="102"/>
        <v>0</v>
      </c>
      <c r="M211" s="53"/>
    </row>
    <row r="212" spans="1:13" ht="13.5">
      <c r="A212" s="6"/>
      <c r="B212" s="35" t="s">
        <v>205</v>
      </c>
      <c r="C212" s="48" t="s">
        <v>38</v>
      </c>
      <c r="D212" s="49"/>
      <c r="E212" s="41">
        <v>1</v>
      </c>
      <c r="F212" s="41"/>
      <c r="G212" s="50">
        <f t="shared" si="99"/>
        <v>0</v>
      </c>
      <c r="H212" s="41"/>
      <c r="I212" s="41">
        <f t="shared" si="100"/>
        <v>0</v>
      </c>
      <c r="J212" s="41"/>
      <c r="K212" s="41">
        <f t="shared" si="101"/>
        <v>0</v>
      </c>
      <c r="L212" s="41">
        <f t="shared" si="102"/>
        <v>0</v>
      </c>
      <c r="M212" s="53"/>
    </row>
    <row r="213" spans="1:13" ht="13.5">
      <c r="A213" s="52"/>
      <c r="B213" s="35" t="s">
        <v>41</v>
      </c>
      <c r="C213" s="48" t="s">
        <v>42</v>
      </c>
      <c r="D213" s="49"/>
      <c r="E213" s="41">
        <v>1</v>
      </c>
      <c r="F213" s="41"/>
      <c r="G213" s="50">
        <f t="shared" si="99"/>
        <v>0</v>
      </c>
      <c r="H213" s="41"/>
      <c r="I213" s="41">
        <f t="shared" si="100"/>
        <v>0</v>
      </c>
      <c r="J213" s="41"/>
      <c r="K213" s="41">
        <f t="shared" si="101"/>
        <v>0</v>
      </c>
      <c r="L213" s="41">
        <f t="shared" si="102"/>
        <v>0</v>
      </c>
      <c r="M213" s="53"/>
    </row>
    <row r="214" spans="1:13" ht="25.5">
      <c r="A214" s="67">
        <v>26</v>
      </c>
      <c r="B214" s="56" t="s">
        <v>164</v>
      </c>
      <c r="C214" s="39" t="s">
        <v>38</v>
      </c>
      <c r="D214" s="26"/>
      <c r="E214" s="40">
        <v>1</v>
      </c>
      <c r="F214" s="22"/>
      <c r="G214" s="24">
        <f>SUM(G215:G219)</f>
        <v>0</v>
      </c>
      <c r="H214" s="23"/>
      <c r="I214" s="24">
        <f>SUM(I215:I219)</f>
        <v>0</v>
      </c>
      <c r="J214" s="23"/>
      <c r="K214" s="24">
        <f>SUM(K215:K219)</f>
        <v>0</v>
      </c>
      <c r="L214" s="24">
        <f>SUM(L215:L219)</f>
        <v>0</v>
      </c>
      <c r="M214" s="7"/>
    </row>
    <row r="215" spans="1:13" ht="13.5">
      <c r="A215" s="6"/>
      <c r="B215" s="35" t="s">
        <v>81</v>
      </c>
      <c r="C215" s="48" t="s">
        <v>38</v>
      </c>
      <c r="D215" s="49"/>
      <c r="E215" s="41">
        <v>1</v>
      </c>
      <c r="F215" s="41"/>
      <c r="G215" s="50">
        <f t="shared" ref="G215:G219" si="103">E215*F215</f>
        <v>0</v>
      </c>
      <c r="H215" s="41"/>
      <c r="I215" s="41">
        <f t="shared" ref="I215:I219" si="104">H215*E215</f>
        <v>0</v>
      </c>
      <c r="J215" s="41"/>
      <c r="K215" s="41">
        <f t="shared" ref="K215:K219" si="105">J215*E215</f>
        <v>0</v>
      </c>
      <c r="L215" s="41">
        <f t="shared" ref="L215:L219" si="106">K215+I215+G215</f>
        <v>0</v>
      </c>
      <c r="M215" s="7"/>
    </row>
    <row r="216" spans="1:13" ht="13.5">
      <c r="A216" s="52"/>
      <c r="B216" s="35" t="s">
        <v>132</v>
      </c>
      <c r="C216" s="48" t="s">
        <v>43</v>
      </c>
      <c r="D216" s="49"/>
      <c r="E216" s="41">
        <v>0.5</v>
      </c>
      <c r="F216" s="41"/>
      <c r="G216" s="50">
        <f t="shared" si="103"/>
        <v>0</v>
      </c>
      <c r="H216" s="41"/>
      <c r="I216" s="41">
        <f t="shared" si="104"/>
        <v>0</v>
      </c>
      <c r="J216" s="41"/>
      <c r="K216" s="41">
        <f t="shared" si="105"/>
        <v>0</v>
      </c>
      <c r="L216" s="41">
        <f t="shared" si="106"/>
        <v>0</v>
      </c>
      <c r="M216" s="53"/>
    </row>
    <row r="217" spans="1:13" ht="13.5">
      <c r="A217" s="52"/>
      <c r="B217" s="35" t="s">
        <v>133</v>
      </c>
      <c r="C217" s="48" t="s">
        <v>135</v>
      </c>
      <c r="D217" s="49"/>
      <c r="E217" s="41">
        <v>2</v>
      </c>
      <c r="F217" s="41"/>
      <c r="G217" s="50">
        <f t="shared" si="103"/>
        <v>0</v>
      </c>
      <c r="H217" s="41"/>
      <c r="I217" s="41">
        <f t="shared" si="104"/>
        <v>0</v>
      </c>
      <c r="J217" s="41"/>
      <c r="K217" s="41">
        <f t="shared" si="105"/>
        <v>0</v>
      </c>
      <c r="L217" s="41">
        <f t="shared" si="106"/>
        <v>0</v>
      </c>
      <c r="M217" s="53"/>
    </row>
    <row r="218" spans="1:13" ht="13.5">
      <c r="A218" s="52"/>
      <c r="B218" s="35" t="s">
        <v>134</v>
      </c>
      <c r="C218" s="48" t="s">
        <v>135</v>
      </c>
      <c r="D218" s="49"/>
      <c r="E218" s="41">
        <v>1</v>
      </c>
      <c r="F218" s="41"/>
      <c r="G218" s="50">
        <f t="shared" si="103"/>
        <v>0</v>
      </c>
      <c r="H218" s="41"/>
      <c r="I218" s="41">
        <f t="shared" si="104"/>
        <v>0</v>
      </c>
      <c r="J218" s="41"/>
      <c r="K218" s="41">
        <f t="shared" si="105"/>
        <v>0</v>
      </c>
      <c r="L218" s="41">
        <f t="shared" si="106"/>
        <v>0</v>
      </c>
      <c r="M218" s="53"/>
    </row>
    <row r="219" spans="1:13" ht="13.5">
      <c r="A219" s="52"/>
      <c r="B219" s="35" t="s">
        <v>41</v>
      </c>
      <c r="C219" s="48" t="s">
        <v>42</v>
      </c>
      <c r="D219" s="49"/>
      <c r="E219" s="41">
        <v>1</v>
      </c>
      <c r="F219" s="41"/>
      <c r="G219" s="50">
        <f t="shared" si="103"/>
        <v>0</v>
      </c>
      <c r="H219" s="41"/>
      <c r="I219" s="41">
        <f t="shared" si="104"/>
        <v>0</v>
      </c>
      <c r="J219" s="41"/>
      <c r="K219" s="41">
        <f t="shared" si="105"/>
        <v>0</v>
      </c>
      <c r="L219" s="41">
        <f t="shared" si="106"/>
        <v>0</v>
      </c>
      <c r="M219" s="53"/>
    </row>
    <row r="220" spans="1:13" ht="13.5">
      <c r="A220" s="67">
        <v>27</v>
      </c>
      <c r="B220" s="56" t="s">
        <v>31</v>
      </c>
      <c r="C220" s="39" t="s">
        <v>36</v>
      </c>
      <c r="D220" s="26"/>
      <c r="E220" s="40">
        <v>2</v>
      </c>
      <c r="F220" s="22"/>
      <c r="G220" s="24">
        <f>SUM(G221:G222)</f>
        <v>0</v>
      </c>
      <c r="H220" s="23"/>
      <c r="I220" s="24">
        <f>SUM(I221:I222)</f>
        <v>0</v>
      </c>
      <c r="J220" s="23"/>
      <c r="K220" s="24">
        <f>SUM(K221:K222)</f>
        <v>0</v>
      </c>
      <c r="L220" s="24">
        <f>SUM(L221:L222)</f>
        <v>0</v>
      </c>
      <c r="M220" s="7"/>
    </row>
    <row r="221" spans="1:13" ht="13.5">
      <c r="A221" s="6"/>
      <c r="B221" s="35" t="s">
        <v>37</v>
      </c>
      <c r="C221" s="48" t="s">
        <v>36</v>
      </c>
      <c r="D221" s="49"/>
      <c r="E221" s="41">
        <v>2</v>
      </c>
      <c r="F221" s="41"/>
      <c r="G221" s="50">
        <f t="shared" ref="G221:G222" si="107">E221*F221</f>
        <v>0</v>
      </c>
      <c r="H221" s="41"/>
      <c r="I221" s="41">
        <f t="shared" ref="I221:I222" si="108">H221*E221</f>
        <v>0</v>
      </c>
      <c r="J221" s="41"/>
      <c r="K221" s="41">
        <f t="shared" ref="K221:K222" si="109">J221*E221</f>
        <v>0</v>
      </c>
      <c r="L221" s="41">
        <f t="shared" ref="L221:L222" si="110">K221+I221+G221</f>
        <v>0</v>
      </c>
      <c r="M221" s="7"/>
    </row>
    <row r="222" spans="1:13" ht="13.5">
      <c r="A222" s="52"/>
      <c r="B222" s="35" t="s">
        <v>41</v>
      </c>
      <c r="C222" s="48" t="s">
        <v>42</v>
      </c>
      <c r="D222" s="49"/>
      <c r="E222" s="41">
        <v>1</v>
      </c>
      <c r="F222" s="41"/>
      <c r="G222" s="50">
        <f t="shared" si="107"/>
        <v>0</v>
      </c>
      <c r="H222" s="41"/>
      <c r="I222" s="41">
        <f t="shared" si="108"/>
        <v>0</v>
      </c>
      <c r="J222" s="41"/>
      <c r="K222" s="41">
        <f t="shared" si="109"/>
        <v>0</v>
      </c>
      <c r="L222" s="41">
        <f t="shared" si="110"/>
        <v>0</v>
      </c>
      <c r="M222" s="53"/>
    </row>
    <row r="223" spans="1:13" ht="13.5">
      <c r="A223" s="67">
        <v>28</v>
      </c>
      <c r="B223" s="56" t="s">
        <v>131</v>
      </c>
      <c r="C223" s="39" t="s">
        <v>43</v>
      </c>
      <c r="D223" s="26"/>
      <c r="E223" s="40">
        <v>5</v>
      </c>
      <c r="F223" s="22"/>
      <c r="G223" s="24">
        <f>SUM(G224:G228)</f>
        <v>0</v>
      </c>
      <c r="H223" s="23"/>
      <c r="I223" s="24">
        <f>SUM(I224:I228)</f>
        <v>0</v>
      </c>
      <c r="J223" s="23"/>
      <c r="K223" s="24">
        <f>SUM(K224:K228)</f>
        <v>0</v>
      </c>
      <c r="L223" s="24">
        <f>SUM(L224:L228)</f>
        <v>0</v>
      </c>
      <c r="M223" s="7"/>
    </row>
    <row r="224" spans="1:13" ht="13.5">
      <c r="A224" s="6"/>
      <c r="B224" s="35" t="s">
        <v>37</v>
      </c>
      <c r="C224" s="48" t="s">
        <v>43</v>
      </c>
      <c r="D224" s="49"/>
      <c r="E224" s="41">
        <v>5</v>
      </c>
      <c r="F224" s="41"/>
      <c r="G224" s="50">
        <f t="shared" ref="G224:G228" si="111">E224*F224</f>
        <v>0</v>
      </c>
      <c r="H224" s="41"/>
      <c r="I224" s="41">
        <f t="shared" ref="I224:I228" si="112">H224*E224</f>
        <v>0</v>
      </c>
      <c r="J224" s="41"/>
      <c r="K224" s="41">
        <f t="shared" ref="K224:K228" si="113">J224*E224</f>
        <v>0</v>
      </c>
      <c r="L224" s="41">
        <f t="shared" ref="L224:L228" si="114">K224+I224+G224</f>
        <v>0</v>
      </c>
      <c r="M224" s="7"/>
    </row>
    <row r="225" spans="1:13" ht="13.5">
      <c r="A225" s="6"/>
      <c r="B225" s="35" t="s">
        <v>59</v>
      </c>
      <c r="C225" s="48" t="s">
        <v>43</v>
      </c>
      <c r="D225" s="49"/>
      <c r="E225" s="41">
        <v>5</v>
      </c>
      <c r="F225" s="41"/>
      <c r="G225" s="50">
        <f t="shared" si="111"/>
        <v>0</v>
      </c>
      <c r="H225" s="41"/>
      <c r="I225" s="41">
        <f t="shared" si="112"/>
        <v>0</v>
      </c>
      <c r="J225" s="41"/>
      <c r="K225" s="41">
        <f t="shared" si="113"/>
        <v>0</v>
      </c>
      <c r="L225" s="41">
        <f t="shared" si="114"/>
        <v>0</v>
      </c>
      <c r="M225" s="7"/>
    </row>
    <row r="226" spans="1:13" ht="13.5">
      <c r="A226" s="6"/>
      <c r="B226" s="35" t="s">
        <v>60</v>
      </c>
      <c r="C226" s="48" t="s">
        <v>38</v>
      </c>
      <c r="D226" s="49"/>
      <c r="E226" s="41">
        <v>3</v>
      </c>
      <c r="F226" s="41"/>
      <c r="G226" s="50">
        <f t="shared" si="111"/>
        <v>0</v>
      </c>
      <c r="H226" s="41"/>
      <c r="I226" s="41">
        <f t="shared" si="112"/>
        <v>0</v>
      </c>
      <c r="J226" s="41"/>
      <c r="K226" s="41">
        <f t="shared" si="113"/>
        <v>0</v>
      </c>
      <c r="L226" s="41">
        <f t="shared" si="114"/>
        <v>0</v>
      </c>
      <c r="M226" s="7"/>
    </row>
    <row r="227" spans="1:13" ht="13.5">
      <c r="A227" s="6"/>
      <c r="B227" s="35" t="s">
        <v>61</v>
      </c>
      <c r="C227" s="48" t="s">
        <v>38</v>
      </c>
      <c r="D227" s="49"/>
      <c r="E227" s="41">
        <v>3</v>
      </c>
      <c r="F227" s="41"/>
      <c r="G227" s="50">
        <f t="shared" si="111"/>
        <v>0</v>
      </c>
      <c r="H227" s="41"/>
      <c r="I227" s="41">
        <f t="shared" si="112"/>
        <v>0</v>
      </c>
      <c r="J227" s="41"/>
      <c r="K227" s="41">
        <f t="shared" si="113"/>
        <v>0</v>
      </c>
      <c r="L227" s="41">
        <f t="shared" si="114"/>
        <v>0</v>
      </c>
      <c r="M227" s="7"/>
    </row>
    <row r="228" spans="1:13" ht="13.5">
      <c r="A228" s="52"/>
      <c r="B228" s="35" t="s">
        <v>41</v>
      </c>
      <c r="C228" s="48" t="s">
        <v>42</v>
      </c>
      <c r="D228" s="49"/>
      <c r="E228" s="41">
        <v>1</v>
      </c>
      <c r="F228" s="41"/>
      <c r="G228" s="50">
        <f t="shared" si="111"/>
        <v>0</v>
      </c>
      <c r="H228" s="41"/>
      <c r="I228" s="41">
        <f t="shared" si="112"/>
        <v>0</v>
      </c>
      <c r="J228" s="41"/>
      <c r="K228" s="41">
        <f t="shared" si="113"/>
        <v>0</v>
      </c>
      <c r="L228" s="41">
        <f t="shared" si="114"/>
        <v>0</v>
      </c>
      <c r="M228" s="53"/>
    </row>
    <row r="229" spans="1:13" ht="25.5">
      <c r="A229" s="67">
        <v>29</v>
      </c>
      <c r="B229" s="56" t="s">
        <v>220</v>
      </c>
      <c r="C229" s="39" t="s">
        <v>62</v>
      </c>
      <c r="D229" s="26"/>
      <c r="E229" s="40">
        <v>2.62</v>
      </c>
      <c r="F229" s="22"/>
      <c r="G229" s="24">
        <f>SUM(G230:G231)</f>
        <v>0</v>
      </c>
      <c r="H229" s="23"/>
      <c r="I229" s="24">
        <f>SUM(I230:I231)</f>
        <v>0</v>
      </c>
      <c r="J229" s="23"/>
      <c r="K229" s="24">
        <f>SUM(K230:K231)</f>
        <v>0</v>
      </c>
      <c r="L229" s="24">
        <f>SUM(L230:L231)</f>
        <v>0</v>
      </c>
      <c r="M229" s="7"/>
    </row>
    <row r="230" spans="1:13" ht="13.5">
      <c r="A230" s="6"/>
      <c r="B230" s="35" t="s">
        <v>37</v>
      </c>
      <c r="C230" s="48" t="s">
        <v>62</v>
      </c>
      <c r="D230" s="49"/>
      <c r="E230" s="41">
        <v>2.62</v>
      </c>
      <c r="F230" s="41"/>
      <c r="G230" s="50">
        <f t="shared" ref="G230:G231" si="115">E230*F230</f>
        <v>0</v>
      </c>
      <c r="H230" s="41"/>
      <c r="I230" s="41">
        <f t="shared" ref="I230:I231" si="116">H230*E230</f>
        <v>0</v>
      </c>
      <c r="J230" s="41"/>
      <c r="K230" s="41">
        <f t="shared" ref="K230:K231" si="117">J230*E230</f>
        <v>0</v>
      </c>
      <c r="L230" s="41">
        <f t="shared" ref="L230:L231" si="118">K230+I230+G230</f>
        <v>0</v>
      </c>
      <c r="M230" s="7"/>
    </row>
    <row r="231" spans="1:13" ht="13.5">
      <c r="A231" s="52"/>
      <c r="B231" s="35" t="s">
        <v>41</v>
      </c>
      <c r="C231" s="48" t="s">
        <v>42</v>
      </c>
      <c r="D231" s="49"/>
      <c r="E231" s="41">
        <v>1</v>
      </c>
      <c r="F231" s="41"/>
      <c r="G231" s="50">
        <f t="shared" si="115"/>
        <v>0</v>
      </c>
      <c r="H231" s="41"/>
      <c r="I231" s="41">
        <f t="shared" si="116"/>
        <v>0</v>
      </c>
      <c r="J231" s="41"/>
      <c r="K231" s="41">
        <f t="shared" si="117"/>
        <v>0</v>
      </c>
      <c r="L231" s="41">
        <f t="shared" si="118"/>
        <v>0</v>
      </c>
      <c r="M231" s="53"/>
    </row>
    <row r="232" spans="1:13" ht="13.5">
      <c r="A232" s="67">
        <v>30</v>
      </c>
      <c r="B232" s="56" t="s">
        <v>221</v>
      </c>
      <c r="C232" s="39" t="s">
        <v>38</v>
      </c>
      <c r="D232" s="26"/>
      <c r="E232" s="40">
        <v>3</v>
      </c>
      <c r="F232" s="22"/>
      <c r="G232" s="24">
        <f>SUM(G233:G243)</f>
        <v>0</v>
      </c>
      <c r="H232" s="24"/>
      <c r="I232" s="24">
        <f t="shared" ref="I232" si="119">SUM(I233:I243)</f>
        <v>0</v>
      </c>
      <c r="J232" s="24"/>
      <c r="K232" s="24">
        <f t="shared" ref="K232:L232" si="120">SUM(K233:K243)</f>
        <v>0</v>
      </c>
      <c r="L232" s="24">
        <f t="shared" si="120"/>
        <v>0</v>
      </c>
      <c r="M232" s="7"/>
    </row>
    <row r="233" spans="1:13" ht="13.5">
      <c r="A233" s="6"/>
      <c r="B233" s="35" t="s">
        <v>44</v>
      </c>
      <c r="C233" s="48" t="s">
        <v>38</v>
      </c>
      <c r="D233" s="49"/>
      <c r="E233" s="41">
        <v>3</v>
      </c>
      <c r="F233" s="41"/>
      <c r="G233" s="50">
        <f t="shared" ref="G233:G243" si="121">E233*F233</f>
        <v>0</v>
      </c>
      <c r="H233" s="41"/>
      <c r="I233" s="41">
        <f t="shared" ref="I233:I243" si="122">H233*E233</f>
        <v>0</v>
      </c>
      <c r="J233" s="41"/>
      <c r="K233" s="41">
        <f t="shared" ref="K233:K243" si="123">J233*E233</f>
        <v>0</v>
      </c>
      <c r="L233" s="41">
        <f t="shared" ref="L233:L243" si="124">K233+I233+G233</f>
        <v>0</v>
      </c>
      <c r="M233" s="7"/>
    </row>
    <row r="234" spans="1:13" ht="13.5">
      <c r="A234" s="6"/>
      <c r="B234" s="35" t="s">
        <v>73</v>
      </c>
      <c r="C234" s="48" t="s">
        <v>36</v>
      </c>
      <c r="D234" s="49"/>
      <c r="E234" s="41">
        <v>7.67</v>
      </c>
      <c r="F234" s="41"/>
      <c r="G234" s="50">
        <f t="shared" si="121"/>
        <v>0</v>
      </c>
      <c r="H234" s="41"/>
      <c r="I234" s="41">
        <f t="shared" si="122"/>
        <v>0</v>
      </c>
      <c r="J234" s="41"/>
      <c r="K234" s="41">
        <f t="shared" si="123"/>
        <v>0</v>
      </c>
      <c r="L234" s="41">
        <f t="shared" si="124"/>
        <v>0</v>
      </c>
      <c r="M234" s="7"/>
    </row>
    <row r="235" spans="1:13" ht="13.5">
      <c r="A235" s="6"/>
      <c r="B235" s="35" t="s">
        <v>63</v>
      </c>
      <c r="C235" s="48" t="s">
        <v>71</v>
      </c>
      <c r="D235" s="49"/>
      <c r="E235" s="41">
        <v>0.06</v>
      </c>
      <c r="F235" s="41"/>
      <c r="G235" s="50">
        <f t="shared" si="121"/>
        <v>0</v>
      </c>
      <c r="H235" s="41"/>
      <c r="I235" s="41">
        <f t="shared" si="122"/>
        <v>0</v>
      </c>
      <c r="J235" s="41"/>
      <c r="K235" s="41">
        <f t="shared" si="123"/>
        <v>0</v>
      </c>
      <c r="L235" s="41">
        <f t="shared" si="124"/>
        <v>0</v>
      </c>
      <c r="M235" s="7"/>
    </row>
    <row r="236" spans="1:13" ht="13.5">
      <c r="A236" s="6"/>
      <c r="B236" s="35" t="s">
        <v>64</v>
      </c>
      <c r="C236" s="48" t="s">
        <v>62</v>
      </c>
      <c r="D236" s="49"/>
      <c r="E236" s="41">
        <v>0.16</v>
      </c>
      <c r="F236" s="41"/>
      <c r="G236" s="50">
        <f t="shared" si="121"/>
        <v>0</v>
      </c>
      <c r="H236" s="41"/>
      <c r="I236" s="41">
        <f t="shared" si="122"/>
        <v>0</v>
      </c>
      <c r="J236" s="41"/>
      <c r="K236" s="41">
        <f t="shared" si="123"/>
        <v>0</v>
      </c>
      <c r="L236" s="41">
        <f t="shared" si="124"/>
        <v>0</v>
      </c>
      <c r="M236" s="7"/>
    </row>
    <row r="237" spans="1:13" ht="13.5">
      <c r="A237" s="6"/>
      <c r="B237" s="35" t="s">
        <v>65</v>
      </c>
      <c r="C237" s="48" t="s">
        <v>72</v>
      </c>
      <c r="D237" s="49"/>
      <c r="E237" s="41">
        <v>1.5</v>
      </c>
      <c r="F237" s="41"/>
      <c r="G237" s="50">
        <f t="shared" si="121"/>
        <v>0</v>
      </c>
      <c r="H237" s="41"/>
      <c r="I237" s="41">
        <f t="shared" si="122"/>
        <v>0</v>
      </c>
      <c r="J237" s="41"/>
      <c r="K237" s="41">
        <f t="shared" si="123"/>
        <v>0</v>
      </c>
      <c r="L237" s="41">
        <f t="shared" si="124"/>
        <v>0</v>
      </c>
      <c r="M237" s="7"/>
    </row>
    <row r="238" spans="1:13" ht="13.5">
      <c r="A238" s="52"/>
      <c r="B238" s="35" t="s">
        <v>66</v>
      </c>
      <c r="C238" s="48" t="s">
        <v>36</v>
      </c>
      <c r="D238" s="49"/>
      <c r="E238" s="41">
        <v>4.79</v>
      </c>
      <c r="F238" s="41"/>
      <c r="G238" s="50">
        <f t="shared" si="121"/>
        <v>0</v>
      </c>
      <c r="H238" s="41"/>
      <c r="I238" s="41">
        <f t="shared" si="122"/>
        <v>0</v>
      </c>
      <c r="J238" s="41"/>
      <c r="K238" s="41">
        <f t="shared" si="123"/>
        <v>0</v>
      </c>
      <c r="L238" s="41">
        <f t="shared" si="124"/>
        <v>0</v>
      </c>
      <c r="M238" s="53"/>
    </row>
    <row r="239" spans="1:13" ht="13.5">
      <c r="A239" s="6"/>
      <c r="B239" s="35" t="s">
        <v>67</v>
      </c>
      <c r="C239" s="48" t="s">
        <v>62</v>
      </c>
      <c r="D239" s="49"/>
      <c r="E239" s="41">
        <v>1.89</v>
      </c>
      <c r="F239" s="41"/>
      <c r="G239" s="50">
        <f t="shared" si="121"/>
        <v>0</v>
      </c>
      <c r="H239" s="41"/>
      <c r="I239" s="41">
        <f t="shared" si="122"/>
        <v>0</v>
      </c>
      <c r="J239" s="41"/>
      <c r="K239" s="41">
        <f t="shared" si="123"/>
        <v>0</v>
      </c>
      <c r="L239" s="41">
        <f t="shared" si="124"/>
        <v>0</v>
      </c>
      <c r="M239" s="7"/>
    </row>
    <row r="240" spans="1:13" ht="13.5">
      <c r="A240" s="6"/>
      <c r="B240" s="35" t="s">
        <v>68</v>
      </c>
      <c r="C240" s="48" t="s">
        <v>72</v>
      </c>
      <c r="D240" s="49"/>
      <c r="E240" s="41">
        <v>5</v>
      </c>
      <c r="F240" s="41"/>
      <c r="G240" s="50">
        <f t="shared" si="121"/>
        <v>0</v>
      </c>
      <c r="H240" s="41"/>
      <c r="I240" s="41">
        <f t="shared" si="122"/>
        <v>0</v>
      </c>
      <c r="J240" s="41"/>
      <c r="K240" s="41">
        <f t="shared" si="123"/>
        <v>0</v>
      </c>
      <c r="L240" s="41">
        <f t="shared" si="124"/>
        <v>0</v>
      </c>
      <c r="M240" s="7"/>
    </row>
    <row r="241" spans="1:13" ht="13.5">
      <c r="A241" s="6"/>
      <c r="B241" s="35" t="s">
        <v>69</v>
      </c>
      <c r="C241" s="48" t="s">
        <v>72</v>
      </c>
      <c r="D241" s="49"/>
      <c r="E241" s="41">
        <v>1</v>
      </c>
      <c r="F241" s="41"/>
      <c r="G241" s="50">
        <f t="shared" si="121"/>
        <v>0</v>
      </c>
      <c r="H241" s="41"/>
      <c r="I241" s="41">
        <f t="shared" si="122"/>
        <v>0</v>
      </c>
      <c r="J241" s="41"/>
      <c r="K241" s="41">
        <f t="shared" si="123"/>
        <v>0</v>
      </c>
      <c r="L241" s="41">
        <f t="shared" si="124"/>
        <v>0</v>
      </c>
      <c r="M241" s="7"/>
    </row>
    <row r="242" spans="1:13" ht="13.5">
      <c r="A242" s="52"/>
      <c r="B242" s="35" t="s">
        <v>70</v>
      </c>
      <c r="C242" s="48" t="s">
        <v>72</v>
      </c>
      <c r="D242" s="49"/>
      <c r="E242" s="41">
        <v>1</v>
      </c>
      <c r="F242" s="41"/>
      <c r="G242" s="50">
        <f t="shared" si="121"/>
        <v>0</v>
      </c>
      <c r="H242" s="41"/>
      <c r="I242" s="41">
        <f t="shared" si="122"/>
        <v>0</v>
      </c>
      <c r="J242" s="41"/>
      <c r="K242" s="41">
        <f t="shared" si="123"/>
        <v>0</v>
      </c>
      <c r="L242" s="41">
        <f t="shared" si="124"/>
        <v>0</v>
      </c>
      <c r="M242" s="53"/>
    </row>
    <row r="243" spans="1:13" ht="13.5">
      <c r="A243" s="52"/>
      <c r="B243" s="35" t="s">
        <v>41</v>
      </c>
      <c r="C243" s="48" t="s">
        <v>42</v>
      </c>
      <c r="D243" s="49"/>
      <c r="E243" s="41">
        <v>1</v>
      </c>
      <c r="F243" s="41"/>
      <c r="G243" s="50">
        <f t="shared" si="121"/>
        <v>0</v>
      </c>
      <c r="H243" s="41"/>
      <c r="I243" s="41">
        <f t="shared" si="122"/>
        <v>0</v>
      </c>
      <c r="J243" s="41"/>
      <c r="K243" s="41">
        <f t="shared" si="123"/>
        <v>0</v>
      </c>
      <c r="L243" s="41">
        <f t="shared" si="124"/>
        <v>0</v>
      </c>
      <c r="M243" s="53"/>
    </row>
    <row r="244" spans="1:13" ht="25.5">
      <c r="A244" s="67">
        <v>31</v>
      </c>
      <c r="B244" s="56" t="s">
        <v>219</v>
      </c>
      <c r="C244" s="39" t="s">
        <v>36</v>
      </c>
      <c r="D244" s="26"/>
      <c r="E244" s="40">
        <v>8.7799999999999994</v>
      </c>
      <c r="F244" s="22"/>
      <c r="G244" s="24">
        <f>SUM(G245:G250)</f>
        <v>0</v>
      </c>
      <c r="H244" s="24"/>
      <c r="I244" s="24">
        <f t="shared" ref="I244:L244" si="125">SUM(I245:I250)</f>
        <v>0</v>
      </c>
      <c r="J244" s="24"/>
      <c r="K244" s="24">
        <f t="shared" si="125"/>
        <v>0</v>
      </c>
      <c r="L244" s="24">
        <f t="shared" si="125"/>
        <v>0</v>
      </c>
      <c r="M244" s="7"/>
    </row>
    <row r="245" spans="1:13" ht="25.5">
      <c r="A245" s="6"/>
      <c r="B245" s="35" t="s">
        <v>222</v>
      </c>
      <c r="C245" s="48" t="s">
        <v>36</v>
      </c>
      <c r="D245" s="49"/>
      <c r="E245" s="41">
        <v>8.7799999999999994</v>
      </c>
      <c r="F245" s="41"/>
      <c r="G245" s="50">
        <f t="shared" ref="G245:G250" si="126">E245*F245</f>
        <v>0</v>
      </c>
      <c r="H245" s="41"/>
      <c r="I245" s="41">
        <f t="shared" ref="I245:I250" si="127">H245*E245</f>
        <v>0</v>
      </c>
      <c r="J245" s="41"/>
      <c r="K245" s="41">
        <f t="shared" ref="K245:K250" si="128">J245*E245</f>
        <v>0</v>
      </c>
      <c r="L245" s="41">
        <f t="shared" ref="L245:L250" si="129">K245+I245+G245</f>
        <v>0</v>
      </c>
      <c r="M245" s="7"/>
    </row>
    <row r="246" spans="1:13" ht="25.5">
      <c r="A246" s="6"/>
      <c r="B246" s="35" t="s">
        <v>223</v>
      </c>
      <c r="C246" s="48" t="s">
        <v>38</v>
      </c>
      <c r="D246" s="49"/>
      <c r="E246" s="41">
        <v>3</v>
      </c>
      <c r="F246" s="41"/>
      <c r="G246" s="50">
        <f t="shared" si="126"/>
        <v>0</v>
      </c>
      <c r="H246" s="41"/>
      <c r="I246" s="41">
        <f t="shared" si="127"/>
        <v>0</v>
      </c>
      <c r="J246" s="41"/>
      <c r="K246" s="41">
        <f t="shared" si="128"/>
        <v>0</v>
      </c>
      <c r="L246" s="41">
        <f t="shared" si="129"/>
        <v>0</v>
      </c>
      <c r="M246" s="7"/>
    </row>
    <row r="247" spans="1:13" ht="13.5">
      <c r="A247" s="6"/>
      <c r="B247" s="35" t="s">
        <v>128</v>
      </c>
      <c r="C247" s="48" t="s">
        <v>36</v>
      </c>
      <c r="D247" s="49"/>
      <c r="E247" s="41">
        <v>12.13</v>
      </c>
      <c r="F247" s="41"/>
      <c r="G247" s="50">
        <f t="shared" si="126"/>
        <v>0</v>
      </c>
      <c r="H247" s="41"/>
      <c r="I247" s="41">
        <f t="shared" si="127"/>
        <v>0</v>
      </c>
      <c r="J247" s="41"/>
      <c r="K247" s="41">
        <f t="shared" si="128"/>
        <v>0</v>
      </c>
      <c r="L247" s="41">
        <f t="shared" si="129"/>
        <v>0</v>
      </c>
      <c r="M247" s="7"/>
    </row>
    <row r="248" spans="1:13" ht="13.5">
      <c r="A248" s="6"/>
      <c r="B248" s="35" t="s">
        <v>125</v>
      </c>
      <c r="C248" s="48" t="s">
        <v>89</v>
      </c>
      <c r="D248" s="49"/>
      <c r="E248" s="41">
        <v>3</v>
      </c>
      <c r="F248" s="41"/>
      <c r="G248" s="50">
        <f t="shared" si="126"/>
        <v>0</v>
      </c>
      <c r="H248" s="41"/>
      <c r="I248" s="41">
        <f t="shared" si="127"/>
        <v>0</v>
      </c>
      <c r="J248" s="41"/>
      <c r="K248" s="41">
        <f t="shared" si="128"/>
        <v>0</v>
      </c>
      <c r="L248" s="41">
        <f t="shared" si="129"/>
        <v>0</v>
      </c>
      <c r="M248" s="7"/>
    </row>
    <row r="249" spans="1:13" ht="13.5">
      <c r="A249" s="6"/>
      <c r="B249" s="35" t="s">
        <v>126</v>
      </c>
      <c r="C249" s="48" t="s">
        <v>72</v>
      </c>
      <c r="D249" s="49"/>
      <c r="E249" s="41">
        <v>1.65</v>
      </c>
      <c r="F249" s="41"/>
      <c r="G249" s="50">
        <f t="shared" si="126"/>
        <v>0</v>
      </c>
      <c r="H249" s="41"/>
      <c r="I249" s="41">
        <f t="shared" si="127"/>
        <v>0</v>
      </c>
      <c r="J249" s="41"/>
      <c r="K249" s="41">
        <f t="shared" si="128"/>
        <v>0</v>
      </c>
      <c r="L249" s="41">
        <f t="shared" si="129"/>
        <v>0</v>
      </c>
      <c r="M249" s="7"/>
    </row>
    <row r="250" spans="1:13" ht="13.5">
      <c r="A250" s="6"/>
      <c r="B250" s="35" t="s">
        <v>41</v>
      </c>
      <c r="C250" s="48" t="s">
        <v>42</v>
      </c>
      <c r="D250" s="49"/>
      <c r="E250" s="41">
        <v>1</v>
      </c>
      <c r="F250" s="41"/>
      <c r="G250" s="50">
        <f t="shared" si="126"/>
        <v>0</v>
      </c>
      <c r="H250" s="41"/>
      <c r="I250" s="41">
        <f t="shared" si="127"/>
        <v>0</v>
      </c>
      <c r="J250" s="41"/>
      <c r="K250" s="41">
        <f t="shared" si="128"/>
        <v>0</v>
      </c>
      <c r="L250" s="41">
        <f t="shared" si="129"/>
        <v>0</v>
      </c>
      <c r="M250" s="7"/>
    </row>
    <row r="251" spans="1:13" ht="25.5">
      <c r="A251" s="67">
        <v>32</v>
      </c>
      <c r="B251" s="56" t="s">
        <v>32</v>
      </c>
      <c r="C251" s="39" t="s">
        <v>36</v>
      </c>
      <c r="D251" s="26"/>
      <c r="E251" s="40">
        <v>10.7</v>
      </c>
      <c r="F251" s="22"/>
      <c r="G251" s="24">
        <f>SUM(G252:G259)</f>
        <v>0</v>
      </c>
      <c r="H251" s="23"/>
      <c r="I251" s="24">
        <f>SUM(I252:I259)</f>
        <v>0</v>
      </c>
      <c r="J251" s="23"/>
      <c r="K251" s="24">
        <f>SUM(K252:K259)</f>
        <v>0</v>
      </c>
      <c r="L251" s="24">
        <f>SUM(L252:L259)</f>
        <v>0</v>
      </c>
      <c r="M251" s="7"/>
    </row>
    <row r="252" spans="1:13" ht="25.5">
      <c r="A252" s="6"/>
      <c r="B252" s="35" t="s">
        <v>74</v>
      </c>
      <c r="C252" s="48" t="s">
        <v>36</v>
      </c>
      <c r="D252" s="49"/>
      <c r="E252" s="41">
        <v>10.7</v>
      </c>
      <c r="F252" s="41"/>
      <c r="G252" s="50">
        <f t="shared" ref="G252:G259" si="130">E252*F252</f>
        <v>0</v>
      </c>
      <c r="H252" s="41"/>
      <c r="I252" s="41">
        <f t="shared" ref="I252:I259" si="131">H252*E252</f>
        <v>0</v>
      </c>
      <c r="J252" s="41"/>
      <c r="K252" s="41">
        <f t="shared" ref="K252:K259" si="132">J252*E252</f>
        <v>0</v>
      </c>
      <c r="L252" s="41">
        <f t="shared" ref="L252:L259" si="133">K252+I252+G252</f>
        <v>0</v>
      </c>
      <c r="M252" s="7"/>
    </row>
    <row r="253" spans="1:13" ht="13.5">
      <c r="A253" s="6"/>
      <c r="B253" s="35" t="s">
        <v>75</v>
      </c>
      <c r="C253" s="48" t="s">
        <v>43</v>
      </c>
      <c r="D253" s="49"/>
      <c r="E253" s="41">
        <v>38</v>
      </c>
      <c r="F253" s="41"/>
      <c r="G253" s="50">
        <f t="shared" si="130"/>
        <v>0</v>
      </c>
      <c r="H253" s="41"/>
      <c r="I253" s="41">
        <f t="shared" si="131"/>
        <v>0</v>
      </c>
      <c r="J253" s="41"/>
      <c r="K253" s="41">
        <f t="shared" si="132"/>
        <v>0</v>
      </c>
      <c r="L253" s="41">
        <f t="shared" si="133"/>
        <v>0</v>
      </c>
      <c r="M253" s="7"/>
    </row>
    <row r="254" spans="1:13" ht="13.5">
      <c r="A254" s="6"/>
      <c r="B254" s="35" t="s">
        <v>76</v>
      </c>
      <c r="C254" s="48" t="s">
        <v>36</v>
      </c>
      <c r="D254" s="49"/>
      <c r="E254" s="41">
        <v>10.7</v>
      </c>
      <c r="F254" s="41"/>
      <c r="G254" s="50">
        <f t="shared" si="130"/>
        <v>0</v>
      </c>
      <c r="H254" s="41"/>
      <c r="I254" s="41">
        <f t="shared" si="131"/>
        <v>0</v>
      </c>
      <c r="J254" s="41"/>
      <c r="K254" s="41">
        <f t="shared" si="132"/>
        <v>0</v>
      </c>
      <c r="L254" s="41">
        <f t="shared" si="133"/>
        <v>0</v>
      </c>
      <c r="M254" s="7"/>
    </row>
    <row r="255" spans="1:13" ht="13.5">
      <c r="A255" s="6"/>
      <c r="B255" s="35" t="s">
        <v>77</v>
      </c>
      <c r="C255" s="48" t="s">
        <v>78</v>
      </c>
      <c r="D255" s="49"/>
      <c r="E255" s="41">
        <v>1</v>
      </c>
      <c r="F255" s="41"/>
      <c r="G255" s="50">
        <f t="shared" si="130"/>
        <v>0</v>
      </c>
      <c r="H255" s="41"/>
      <c r="I255" s="41">
        <f t="shared" si="131"/>
        <v>0</v>
      </c>
      <c r="J255" s="41"/>
      <c r="K255" s="41">
        <f t="shared" si="132"/>
        <v>0</v>
      </c>
      <c r="L255" s="41">
        <f t="shared" si="133"/>
        <v>0</v>
      </c>
      <c r="M255" s="7"/>
    </row>
    <row r="256" spans="1:13" ht="13.5">
      <c r="A256" s="6"/>
      <c r="B256" s="35" t="s">
        <v>184</v>
      </c>
      <c r="C256" s="48" t="s">
        <v>174</v>
      </c>
      <c r="D256" s="49"/>
      <c r="E256" s="41">
        <v>1</v>
      </c>
      <c r="F256" s="41"/>
      <c r="G256" s="50">
        <f t="shared" si="130"/>
        <v>0</v>
      </c>
      <c r="H256" s="41"/>
      <c r="I256" s="41">
        <f t="shared" si="131"/>
        <v>0</v>
      </c>
      <c r="J256" s="41"/>
      <c r="K256" s="41">
        <f t="shared" si="132"/>
        <v>0</v>
      </c>
      <c r="L256" s="41">
        <f t="shared" si="133"/>
        <v>0</v>
      </c>
      <c r="M256" s="7"/>
    </row>
    <row r="257" spans="1:13" ht="13.5">
      <c r="A257" s="6"/>
      <c r="B257" s="35" t="s">
        <v>185</v>
      </c>
      <c r="C257" s="48" t="s">
        <v>174</v>
      </c>
      <c r="D257" s="49"/>
      <c r="E257" s="41">
        <v>1</v>
      </c>
      <c r="F257" s="41"/>
      <c r="G257" s="50">
        <f t="shared" si="130"/>
        <v>0</v>
      </c>
      <c r="H257" s="41"/>
      <c r="I257" s="41">
        <f t="shared" si="131"/>
        <v>0</v>
      </c>
      <c r="J257" s="41"/>
      <c r="K257" s="41">
        <f t="shared" si="132"/>
        <v>0</v>
      </c>
      <c r="L257" s="41">
        <f t="shared" si="133"/>
        <v>0</v>
      </c>
      <c r="M257" s="7"/>
    </row>
    <row r="258" spans="1:13" ht="13.5">
      <c r="A258" s="52"/>
      <c r="B258" s="35" t="s">
        <v>79</v>
      </c>
      <c r="C258" s="48" t="s">
        <v>38</v>
      </c>
      <c r="D258" s="49"/>
      <c r="E258" s="41">
        <v>2</v>
      </c>
      <c r="F258" s="41"/>
      <c r="G258" s="50">
        <f t="shared" si="130"/>
        <v>0</v>
      </c>
      <c r="H258" s="41"/>
      <c r="I258" s="41">
        <f t="shared" si="131"/>
        <v>0</v>
      </c>
      <c r="J258" s="41"/>
      <c r="K258" s="41">
        <f t="shared" si="132"/>
        <v>0</v>
      </c>
      <c r="L258" s="41">
        <f t="shared" si="133"/>
        <v>0</v>
      </c>
      <c r="M258" s="53"/>
    </row>
    <row r="259" spans="1:13" ht="13.5">
      <c r="A259" s="52"/>
      <c r="B259" s="35" t="s">
        <v>80</v>
      </c>
      <c r="C259" s="48" t="s">
        <v>42</v>
      </c>
      <c r="D259" s="49"/>
      <c r="E259" s="41">
        <v>1</v>
      </c>
      <c r="F259" s="41"/>
      <c r="G259" s="50">
        <f t="shared" si="130"/>
        <v>0</v>
      </c>
      <c r="H259" s="41"/>
      <c r="I259" s="41">
        <f t="shared" si="131"/>
        <v>0</v>
      </c>
      <c r="J259" s="41"/>
      <c r="K259" s="41">
        <f t="shared" si="132"/>
        <v>0</v>
      </c>
      <c r="L259" s="41">
        <f t="shared" si="133"/>
        <v>0</v>
      </c>
      <c r="M259" s="53"/>
    </row>
    <row r="260" spans="1:13" ht="25.5">
      <c r="A260" s="67">
        <v>33</v>
      </c>
      <c r="B260" s="56" t="s">
        <v>33</v>
      </c>
      <c r="C260" s="39" t="s">
        <v>36</v>
      </c>
      <c r="D260" s="26"/>
      <c r="E260" s="40">
        <v>4</v>
      </c>
      <c r="F260" s="22"/>
      <c r="G260" s="24">
        <f>SUM(G261:G265)</f>
        <v>0</v>
      </c>
      <c r="H260" s="23"/>
      <c r="I260" s="24">
        <f>SUM(I261:I265)</f>
        <v>0</v>
      </c>
      <c r="J260" s="23"/>
      <c r="K260" s="24">
        <f>SUM(K261:K265)</f>
        <v>0</v>
      </c>
      <c r="L260" s="24">
        <f>SUM(L261:L265)</f>
        <v>0</v>
      </c>
      <c r="M260" s="7"/>
    </row>
    <row r="261" spans="1:13" ht="13.5">
      <c r="A261" s="6"/>
      <c r="B261" s="35" t="s">
        <v>81</v>
      </c>
      <c r="C261" s="48" t="s">
        <v>36</v>
      </c>
      <c r="D261" s="49"/>
      <c r="E261" s="41">
        <v>4</v>
      </c>
      <c r="F261" s="41"/>
      <c r="G261" s="50">
        <f t="shared" ref="G261:G265" si="134">E261*F261</f>
        <v>0</v>
      </c>
      <c r="H261" s="41"/>
      <c r="I261" s="41">
        <f t="shared" ref="I261:I265" si="135">H261*E261</f>
        <v>0</v>
      </c>
      <c r="J261" s="41"/>
      <c r="K261" s="41">
        <f t="shared" ref="K261:K265" si="136">J261*E261</f>
        <v>0</v>
      </c>
      <c r="L261" s="41">
        <f t="shared" ref="L261:L265" si="137">K261+I261+G261</f>
        <v>0</v>
      </c>
      <c r="M261" s="7"/>
    </row>
    <row r="262" spans="1:13" ht="13.5">
      <c r="A262" s="6"/>
      <c r="B262" s="35" t="s">
        <v>132</v>
      </c>
      <c r="C262" s="48" t="s">
        <v>43</v>
      </c>
      <c r="D262" s="49"/>
      <c r="E262" s="41">
        <v>0.5</v>
      </c>
      <c r="F262" s="41"/>
      <c r="G262" s="50">
        <f t="shared" si="134"/>
        <v>0</v>
      </c>
      <c r="H262" s="41"/>
      <c r="I262" s="41">
        <f t="shared" si="135"/>
        <v>0</v>
      </c>
      <c r="J262" s="41"/>
      <c r="K262" s="41">
        <f t="shared" si="136"/>
        <v>0</v>
      </c>
      <c r="L262" s="41">
        <f t="shared" si="137"/>
        <v>0</v>
      </c>
      <c r="M262" s="7"/>
    </row>
    <row r="263" spans="1:13" ht="13.5">
      <c r="A263" s="6"/>
      <c r="B263" s="35" t="s">
        <v>186</v>
      </c>
      <c r="C263" s="48" t="s">
        <v>174</v>
      </c>
      <c r="D263" s="49"/>
      <c r="E263" s="41">
        <v>1</v>
      </c>
      <c r="F263" s="41"/>
      <c r="G263" s="50">
        <f t="shared" si="134"/>
        <v>0</v>
      </c>
      <c r="H263" s="41"/>
      <c r="I263" s="41">
        <f t="shared" si="135"/>
        <v>0</v>
      </c>
      <c r="J263" s="41"/>
      <c r="K263" s="41">
        <f t="shared" si="136"/>
        <v>0</v>
      </c>
      <c r="L263" s="41">
        <f t="shared" si="137"/>
        <v>0</v>
      </c>
      <c r="M263" s="7"/>
    </row>
    <row r="264" spans="1:13" ht="13.5">
      <c r="A264" s="6"/>
      <c r="B264" s="35" t="s">
        <v>185</v>
      </c>
      <c r="C264" s="48" t="s">
        <v>174</v>
      </c>
      <c r="D264" s="49"/>
      <c r="E264" s="41">
        <v>1</v>
      </c>
      <c r="F264" s="41"/>
      <c r="G264" s="50">
        <f t="shared" si="134"/>
        <v>0</v>
      </c>
      <c r="H264" s="41"/>
      <c r="I264" s="41">
        <f t="shared" si="135"/>
        <v>0</v>
      </c>
      <c r="J264" s="41"/>
      <c r="K264" s="41">
        <f t="shared" si="136"/>
        <v>0</v>
      </c>
      <c r="L264" s="41">
        <f t="shared" si="137"/>
        <v>0</v>
      </c>
      <c r="M264" s="7"/>
    </row>
    <row r="265" spans="1:13" ht="13.5">
      <c r="A265" s="52"/>
      <c r="B265" s="35" t="s">
        <v>41</v>
      </c>
      <c r="C265" s="48" t="s">
        <v>42</v>
      </c>
      <c r="D265" s="49"/>
      <c r="E265" s="41">
        <v>1</v>
      </c>
      <c r="F265" s="41"/>
      <c r="G265" s="50">
        <f t="shared" si="134"/>
        <v>0</v>
      </c>
      <c r="H265" s="41"/>
      <c r="I265" s="41">
        <f t="shared" si="135"/>
        <v>0</v>
      </c>
      <c r="J265" s="41"/>
      <c r="K265" s="41">
        <f t="shared" si="136"/>
        <v>0</v>
      </c>
      <c r="L265" s="41">
        <f t="shared" si="137"/>
        <v>0</v>
      </c>
      <c r="M265" s="53"/>
    </row>
    <row r="266" spans="1:13" ht="25.5">
      <c r="A266" s="67">
        <v>34</v>
      </c>
      <c r="B266" s="56" t="s">
        <v>82</v>
      </c>
      <c r="C266" s="39" t="s">
        <v>36</v>
      </c>
      <c r="D266" s="26"/>
      <c r="E266" s="40">
        <v>33.36</v>
      </c>
      <c r="F266" s="22"/>
      <c r="G266" s="24">
        <f>SUM(G267:G272)</f>
        <v>0</v>
      </c>
      <c r="H266" s="23"/>
      <c r="I266" s="24">
        <f>SUM(I267:I272)</f>
        <v>0</v>
      </c>
      <c r="J266" s="23"/>
      <c r="K266" s="24">
        <f>SUM(K267:K272)</f>
        <v>0</v>
      </c>
      <c r="L266" s="24">
        <f>SUM(L267:L272)</f>
        <v>0</v>
      </c>
      <c r="M266" s="7"/>
    </row>
    <row r="267" spans="1:13" ht="13.5">
      <c r="A267" s="6"/>
      <c r="B267" s="35" t="s">
        <v>81</v>
      </c>
      <c r="C267" s="48" t="s">
        <v>36</v>
      </c>
      <c r="D267" s="49"/>
      <c r="E267" s="41">
        <v>33.36</v>
      </c>
      <c r="F267" s="41"/>
      <c r="G267" s="50">
        <f t="shared" ref="G267:G272" si="138">E267*F267</f>
        <v>0</v>
      </c>
      <c r="H267" s="41"/>
      <c r="I267" s="41">
        <f t="shared" ref="I267:I272" si="139">H267*E267</f>
        <v>0</v>
      </c>
      <c r="J267" s="41"/>
      <c r="K267" s="41">
        <f t="shared" ref="K267:K272" si="140">J267*E267</f>
        <v>0</v>
      </c>
      <c r="L267" s="41">
        <f t="shared" ref="L267:L272" si="141">K267+I267+G267</f>
        <v>0</v>
      </c>
      <c r="M267" s="7"/>
    </row>
    <row r="268" spans="1:13" ht="13.5">
      <c r="A268" s="6"/>
      <c r="B268" s="35" t="s">
        <v>83</v>
      </c>
      <c r="C268" s="48" t="s">
        <v>38</v>
      </c>
      <c r="D268" s="49"/>
      <c r="E268" s="41">
        <v>1</v>
      </c>
      <c r="F268" s="41"/>
      <c r="G268" s="50">
        <f t="shared" si="138"/>
        <v>0</v>
      </c>
      <c r="H268" s="41"/>
      <c r="I268" s="41">
        <f t="shared" si="139"/>
        <v>0</v>
      </c>
      <c r="J268" s="41"/>
      <c r="K268" s="41">
        <f t="shared" si="140"/>
        <v>0</v>
      </c>
      <c r="L268" s="41">
        <f t="shared" si="141"/>
        <v>0</v>
      </c>
      <c r="M268" s="7"/>
    </row>
    <row r="269" spans="1:13" ht="13.5">
      <c r="A269" s="6"/>
      <c r="B269" s="35" t="s">
        <v>132</v>
      </c>
      <c r="C269" s="48" t="s">
        <v>43</v>
      </c>
      <c r="D269" s="49"/>
      <c r="E269" s="41">
        <v>1</v>
      </c>
      <c r="F269" s="41"/>
      <c r="G269" s="50">
        <f t="shared" si="138"/>
        <v>0</v>
      </c>
      <c r="H269" s="41"/>
      <c r="I269" s="41">
        <f t="shared" si="139"/>
        <v>0</v>
      </c>
      <c r="J269" s="41"/>
      <c r="K269" s="41">
        <f t="shared" si="140"/>
        <v>0</v>
      </c>
      <c r="L269" s="41">
        <f t="shared" si="141"/>
        <v>0</v>
      </c>
      <c r="M269" s="7"/>
    </row>
    <row r="270" spans="1:13" ht="13.5">
      <c r="A270" s="6"/>
      <c r="B270" s="35" t="s">
        <v>187</v>
      </c>
      <c r="C270" s="48" t="s">
        <v>174</v>
      </c>
      <c r="D270" s="49"/>
      <c r="E270" s="41">
        <v>1</v>
      </c>
      <c r="F270" s="41"/>
      <c r="G270" s="50">
        <f t="shared" si="138"/>
        <v>0</v>
      </c>
      <c r="H270" s="41"/>
      <c r="I270" s="41">
        <f t="shared" si="139"/>
        <v>0</v>
      </c>
      <c r="J270" s="41"/>
      <c r="K270" s="41">
        <f t="shared" si="140"/>
        <v>0</v>
      </c>
      <c r="L270" s="41">
        <f t="shared" si="141"/>
        <v>0</v>
      </c>
      <c r="M270" s="7"/>
    </row>
    <row r="271" spans="1:13" ht="13.5">
      <c r="A271" s="6"/>
      <c r="B271" s="35" t="s">
        <v>185</v>
      </c>
      <c r="C271" s="48" t="s">
        <v>174</v>
      </c>
      <c r="D271" s="49"/>
      <c r="E271" s="41">
        <v>1</v>
      </c>
      <c r="F271" s="41"/>
      <c r="G271" s="50">
        <f t="shared" si="138"/>
        <v>0</v>
      </c>
      <c r="H271" s="41"/>
      <c r="I271" s="41">
        <f t="shared" si="139"/>
        <v>0</v>
      </c>
      <c r="J271" s="41"/>
      <c r="K271" s="41">
        <f t="shared" si="140"/>
        <v>0</v>
      </c>
      <c r="L271" s="41">
        <f t="shared" si="141"/>
        <v>0</v>
      </c>
      <c r="M271" s="7"/>
    </row>
    <row r="272" spans="1:13" ht="13.5">
      <c r="A272" s="52"/>
      <c r="B272" s="35" t="s">
        <v>41</v>
      </c>
      <c r="C272" s="48" t="s">
        <v>42</v>
      </c>
      <c r="D272" s="49"/>
      <c r="E272" s="41">
        <v>1</v>
      </c>
      <c r="F272" s="41"/>
      <c r="G272" s="50">
        <f t="shared" si="138"/>
        <v>0</v>
      </c>
      <c r="H272" s="41"/>
      <c r="I272" s="41">
        <f t="shared" si="139"/>
        <v>0</v>
      </c>
      <c r="J272" s="41"/>
      <c r="K272" s="41">
        <f t="shared" si="140"/>
        <v>0</v>
      </c>
      <c r="L272" s="41">
        <f t="shared" si="141"/>
        <v>0</v>
      </c>
      <c r="M272" s="53"/>
    </row>
    <row r="273" spans="1:13" ht="13.5">
      <c r="A273" s="67">
        <v>35</v>
      </c>
      <c r="B273" s="56" t="s">
        <v>34</v>
      </c>
      <c r="C273" s="39" t="s">
        <v>36</v>
      </c>
      <c r="D273" s="26"/>
      <c r="E273" s="40">
        <v>173</v>
      </c>
      <c r="F273" s="22"/>
      <c r="G273" s="24">
        <f>SUM(G274:G278)</f>
        <v>0</v>
      </c>
      <c r="H273" s="23"/>
      <c r="I273" s="24">
        <f>SUM(I274:I278)</f>
        <v>0</v>
      </c>
      <c r="J273" s="23"/>
      <c r="K273" s="24">
        <f>SUM(K274:K278)</f>
        <v>0</v>
      </c>
      <c r="L273" s="24">
        <f>SUM(L274:L278)</f>
        <v>0</v>
      </c>
      <c r="M273" s="7"/>
    </row>
    <row r="274" spans="1:13" ht="13.5">
      <c r="A274" s="6"/>
      <c r="B274" s="35" t="s">
        <v>37</v>
      </c>
      <c r="C274" s="48" t="s">
        <v>36</v>
      </c>
      <c r="D274" s="49"/>
      <c r="E274" s="41">
        <v>173</v>
      </c>
      <c r="F274" s="41"/>
      <c r="G274" s="50">
        <f t="shared" ref="G274:G278" si="142">E274*F274</f>
        <v>0</v>
      </c>
      <c r="H274" s="41"/>
      <c r="I274" s="41">
        <f t="shared" ref="I274:I278" si="143">H274*E274</f>
        <v>0</v>
      </c>
      <c r="J274" s="41"/>
      <c r="K274" s="41">
        <f t="shared" ref="K274:K278" si="144">J274*E274</f>
        <v>0</v>
      </c>
      <c r="L274" s="41">
        <f t="shared" ref="L274:L278" si="145">K274+I274+G274</f>
        <v>0</v>
      </c>
      <c r="M274" s="7"/>
    </row>
    <row r="275" spans="1:13" ht="13.5">
      <c r="A275" s="6"/>
      <c r="B275" s="35" t="s">
        <v>132</v>
      </c>
      <c r="C275" s="48" t="s">
        <v>43</v>
      </c>
      <c r="D275" s="49"/>
      <c r="E275" s="41">
        <v>3</v>
      </c>
      <c r="F275" s="41"/>
      <c r="G275" s="50">
        <f t="shared" si="142"/>
        <v>0</v>
      </c>
      <c r="H275" s="41"/>
      <c r="I275" s="41">
        <f t="shared" si="143"/>
        <v>0</v>
      </c>
      <c r="J275" s="41"/>
      <c r="K275" s="41">
        <f t="shared" si="144"/>
        <v>0</v>
      </c>
      <c r="L275" s="41">
        <f t="shared" si="145"/>
        <v>0</v>
      </c>
      <c r="M275" s="7"/>
    </row>
    <row r="276" spans="1:13" ht="13.5">
      <c r="A276" s="6"/>
      <c r="B276" s="35" t="s">
        <v>118</v>
      </c>
      <c r="C276" s="48" t="s">
        <v>96</v>
      </c>
      <c r="D276" s="49"/>
      <c r="E276" s="41">
        <v>2</v>
      </c>
      <c r="F276" s="41"/>
      <c r="G276" s="50">
        <f t="shared" si="142"/>
        <v>0</v>
      </c>
      <c r="H276" s="41"/>
      <c r="I276" s="41">
        <f t="shared" si="143"/>
        <v>0</v>
      </c>
      <c r="J276" s="41"/>
      <c r="K276" s="41">
        <f t="shared" si="144"/>
        <v>0</v>
      </c>
      <c r="L276" s="41">
        <f t="shared" si="145"/>
        <v>0</v>
      </c>
      <c r="M276" s="7"/>
    </row>
    <row r="277" spans="1:13" ht="13.5">
      <c r="A277" s="6"/>
      <c r="B277" s="35" t="s">
        <v>188</v>
      </c>
      <c r="C277" s="48" t="s">
        <v>96</v>
      </c>
      <c r="D277" s="49"/>
      <c r="E277" s="41">
        <v>5</v>
      </c>
      <c r="F277" s="41"/>
      <c r="G277" s="50">
        <f t="shared" si="142"/>
        <v>0</v>
      </c>
      <c r="H277" s="41"/>
      <c r="I277" s="41">
        <f t="shared" si="143"/>
        <v>0</v>
      </c>
      <c r="J277" s="41"/>
      <c r="K277" s="41">
        <f t="shared" si="144"/>
        <v>0</v>
      </c>
      <c r="L277" s="41">
        <f t="shared" si="145"/>
        <v>0</v>
      </c>
      <c r="M277" s="7"/>
    </row>
    <row r="278" spans="1:13" ht="13.5">
      <c r="A278" s="6"/>
      <c r="B278" s="35" t="s">
        <v>41</v>
      </c>
      <c r="C278" s="48" t="s">
        <v>42</v>
      </c>
      <c r="D278" s="49"/>
      <c r="E278" s="41">
        <v>1</v>
      </c>
      <c r="F278" s="41"/>
      <c r="G278" s="50">
        <f t="shared" si="142"/>
        <v>0</v>
      </c>
      <c r="H278" s="41"/>
      <c r="I278" s="41">
        <f t="shared" si="143"/>
        <v>0</v>
      </c>
      <c r="J278" s="41"/>
      <c r="K278" s="41">
        <f t="shared" si="144"/>
        <v>0</v>
      </c>
      <c r="L278" s="41">
        <f t="shared" si="145"/>
        <v>0</v>
      </c>
      <c r="M278" s="7"/>
    </row>
    <row r="279" spans="1:13" ht="25.5">
      <c r="A279" s="67">
        <v>36</v>
      </c>
      <c r="B279" s="56" t="s">
        <v>35</v>
      </c>
      <c r="C279" s="39" t="s">
        <v>36</v>
      </c>
      <c r="D279" s="26"/>
      <c r="E279" s="40">
        <v>39.729999999999997</v>
      </c>
      <c r="F279" s="22"/>
      <c r="G279" s="24">
        <f>SUM(G280:G284)</f>
        <v>0</v>
      </c>
      <c r="H279" s="23"/>
      <c r="I279" s="24">
        <f>SUM(I280:I284)</f>
        <v>0</v>
      </c>
      <c r="J279" s="23"/>
      <c r="K279" s="24">
        <f>SUM(K280:K284)</f>
        <v>0</v>
      </c>
      <c r="L279" s="24">
        <f>SUM(L280:L284)</f>
        <v>0</v>
      </c>
      <c r="M279" s="7"/>
    </row>
    <row r="280" spans="1:13" ht="13.5">
      <c r="A280" s="6"/>
      <c r="B280" s="35" t="s">
        <v>81</v>
      </c>
      <c r="C280" s="48" t="s">
        <v>36</v>
      </c>
      <c r="D280" s="49"/>
      <c r="E280" s="41">
        <v>39.729999999999997</v>
      </c>
      <c r="F280" s="41"/>
      <c r="G280" s="50">
        <f t="shared" ref="G280:G284" si="146">E280*F280</f>
        <v>0</v>
      </c>
      <c r="H280" s="41"/>
      <c r="I280" s="41">
        <f t="shared" ref="I280:I284" si="147">H280*E280</f>
        <v>0</v>
      </c>
      <c r="J280" s="41"/>
      <c r="K280" s="41">
        <f t="shared" ref="K280:K284" si="148">J280*E280</f>
        <v>0</v>
      </c>
      <c r="L280" s="41">
        <f t="shared" ref="L280:L284" si="149">K280+I280+G280</f>
        <v>0</v>
      </c>
      <c r="M280" s="7"/>
    </row>
    <row r="281" spans="1:13" ht="13.5">
      <c r="A281" s="6"/>
      <c r="B281" s="35" t="s">
        <v>132</v>
      </c>
      <c r="C281" s="48" t="s">
        <v>43</v>
      </c>
      <c r="D281" s="49"/>
      <c r="E281" s="41">
        <v>3</v>
      </c>
      <c r="F281" s="41"/>
      <c r="G281" s="50">
        <f t="shared" si="146"/>
        <v>0</v>
      </c>
      <c r="H281" s="41"/>
      <c r="I281" s="41">
        <f t="shared" si="147"/>
        <v>0</v>
      </c>
      <c r="J281" s="41"/>
      <c r="K281" s="41">
        <f t="shared" si="148"/>
        <v>0</v>
      </c>
      <c r="L281" s="41">
        <f t="shared" si="149"/>
        <v>0</v>
      </c>
      <c r="M281" s="7"/>
    </row>
    <row r="282" spans="1:13" ht="13.5">
      <c r="A282" s="6"/>
      <c r="B282" s="35" t="s">
        <v>189</v>
      </c>
      <c r="C282" s="48" t="s">
        <v>174</v>
      </c>
      <c r="D282" s="49"/>
      <c r="E282" s="41">
        <v>3</v>
      </c>
      <c r="F282" s="41"/>
      <c r="G282" s="50">
        <f t="shared" si="146"/>
        <v>0</v>
      </c>
      <c r="H282" s="41"/>
      <c r="I282" s="41">
        <f t="shared" si="147"/>
        <v>0</v>
      </c>
      <c r="J282" s="41"/>
      <c r="K282" s="41">
        <f t="shared" si="148"/>
        <v>0</v>
      </c>
      <c r="L282" s="41">
        <f t="shared" si="149"/>
        <v>0</v>
      </c>
      <c r="M282" s="7"/>
    </row>
    <row r="283" spans="1:13" ht="13.5">
      <c r="A283" s="52"/>
      <c r="B283" s="35" t="s">
        <v>185</v>
      </c>
      <c r="C283" s="48" t="s">
        <v>174</v>
      </c>
      <c r="D283" s="49"/>
      <c r="E283" s="41">
        <v>2</v>
      </c>
      <c r="F283" s="41"/>
      <c r="G283" s="50">
        <f t="shared" si="146"/>
        <v>0</v>
      </c>
      <c r="H283" s="41"/>
      <c r="I283" s="41">
        <f t="shared" si="147"/>
        <v>0</v>
      </c>
      <c r="J283" s="41"/>
      <c r="K283" s="41">
        <f t="shared" si="148"/>
        <v>0</v>
      </c>
      <c r="L283" s="41">
        <f t="shared" si="149"/>
        <v>0</v>
      </c>
      <c r="M283" s="53"/>
    </row>
    <row r="284" spans="1:13" ht="13.5">
      <c r="A284" s="52"/>
      <c r="B284" s="35" t="s">
        <v>41</v>
      </c>
      <c r="C284" s="48" t="s">
        <v>42</v>
      </c>
      <c r="D284" s="49"/>
      <c r="E284" s="41">
        <v>1</v>
      </c>
      <c r="F284" s="41"/>
      <c r="G284" s="50">
        <f t="shared" si="146"/>
        <v>0</v>
      </c>
      <c r="H284" s="41"/>
      <c r="I284" s="41">
        <f t="shared" si="147"/>
        <v>0</v>
      </c>
      <c r="J284" s="41"/>
      <c r="K284" s="41">
        <f t="shared" si="148"/>
        <v>0</v>
      </c>
      <c r="L284" s="41">
        <f t="shared" si="149"/>
        <v>0</v>
      </c>
      <c r="M284" s="53"/>
    </row>
    <row r="285" spans="1:13" ht="13.5">
      <c r="A285" s="67">
        <v>37</v>
      </c>
      <c r="B285" s="56" t="s">
        <v>85</v>
      </c>
      <c r="C285" s="39"/>
      <c r="D285" s="26"/>
      <c r="E285" s="40"/>
      <c r="F285" s="22"/>
      <c r="G285" s="24">
        <f>SUM(G286:G289)</f>
        <v>0</v>
      </c>
      <c r="H285" s="23"/>
      <c r="I285" s="24">
        <f>SUM(I286:I289)</f>
        <v>0</v>
      </c>
      <c r="J285" s="23"/>
      <c r="K285" s="24">
        <f>SUM(K286:K289)</f>
        <v>0</v>
      </c>
      <c r="L285" s="24">
        <f>SUM(L286:L289)</f>
        <v>0</v>
      </c>
      <c r="M285" s="7"/>
    </row>
    <row r="286" spans="1:13" ht="13.5">
      <c r="A286" s="6"/>
      <c r="B286" s="35" t="s">
        <v>101</v>
      </c>
      <c r="C286" s="48" t="s">
        <v>102</v>
      </c>
      <c r="D286" s="49"/>
      <c r="E286" s="41">
        <v>12</v>
      </c>
      <c r="F286" s="41"/>
      <c r="G286" s="50">
        <f t="shared" ref="G286:G289" si="150">E286*F286</f>
        <v>0</v>
      </c>
      <c r="H286" s="41"/>
      <c r="I286" s="41">
        <f t="shared" ref="I286:I289" si="151">H286*E286</f>
        <v>0</v>
      </c>
      <c r="J286" s="41"/>
      <c r="K286" s="41">
        <f t="shared" ref="K286:K289" si="152">J286*E286</f>
        <v>0</v>
      </c>
      <c r="L286" s="41">
        <f t="shared" ref="L286:L289" si="153">K286+I286+G286</f>
        <v>0</v>
      </c>
      <c r="M286" s="7"/>
    </row>
    <row r="287" spans="1:13" ht="13.5">
      <c r="A287" s="6"/>
      <c r="B287" s="35" t="s">
        <v>103</v>
      </c>
      <c r="C287" s="48" t="s">
        <v>42</v>
      </c>
      <c r="D287" s="49"/>
      <c r="E287" s="41">
        <v>1</v>
      </c>
      <c r="F287" s="41"/>
      <c r="G287" s="50">
        <f t="shared" si="150"/>
        <v>0</v>
      </c>
      <c r="H287" s="41"/>
      <c r="I287" s="41">
        <f t="shared" si="151"/>
        <v>0</v>
      </c>
      <c r="J287" s="41"/>
      <c r="K287" s="41">
        <f t="shared" si="152"/>
        <v>0</v>
      </c>
      <c r="L287" s="41">
        <f t="shared" si="153"/>
        <v>0</v>
      </c>
      <c r="M287" s="7"/>
    </row>
    <row r="288" spans="1:13" ht="13.5">
      <c r="A288" s="6"/>
      <c r="B288" s="35" t="s">
        <v>104</v>
      </c>
      <c r="C288" s="48" t="s">
        <v>36</v>
      </c>
      <c r="D288" s="49"/>
      <c r="E288" s="41">
        <v>317</v>
      </c>
      <c r="F288" s="41"/>
      <c r="G288" s="50">
        <f t="shared" si="150"/>
        <v>0</v>
      </c>
      <c r="H288" s="41"/>
      <c r="I288" s="41">
        <f t="shared" si="151"/>
        <v>0</v>
      </c>
      <c r="J288" s="41"/>
      <c r="K288" s="41">
        <f t="shared" si="152"/>
        <v>0</v>
      </c>
      <c r="L288" s="41">
        <f t="shared" si="153"/>
        <v>0</v>
      </c>
      <c r="M288" s="7"/>
    </row>
    <row r="289" spans="1:13" ht="13.5">
      <c r="A289" s="52"/>
      <c r="B289" s="35" t="s">
        <v>142</v>
      </c>
      <c r="C289" s="48" t="s">
        <v>42</v>
      </c>
      <c r="D289" s="49"/>
      <c r="E289" s="41">
        <v>1</v>
      </c>
      <c r="F289" s="41"/>
      <c r="G289" s="50">
        <f t="shared" si="150"/>
        <v>0</v>
      </c>
      <c r="H289" s="41"/>
      <c r="I289" s="41">
        <f t="shared" si="151"/>
        <v>0</v>
      </c>
      <c r="J289" s="41"/>
      <c r="K289" s="41">
        <f t="shared" si="152"/>
        <v>0</v>
      </c>
      <c r="L289" s="41">
        <f t="shared" si="153"/>
        <v>0</v>
      </c>
      <c r="M289" s="53"/>
    </row>
    <row r="290" spans="1:13" ht="15.75">
      <c r="A290" s="51"/>
      <c r="B290" s="36" t="s">
        <v>5</v>
      </c>
      <c r="C290" s="37"/>
      <c r="D290" s="26"/>
      <c r="E290" s="26"/>
      <c r="F290" s="26"/>
      <c r="G290" s="27">
        <f>G285+G279+G273+G266+G260+G251+G244+G232+G229+G223+G220+G214+G195+G179+G166+G157+G146+G140+G134+G125+G120+G114+G109+G106+G91+G88+G77+G66+G58+G48+G43+G40+G32+G26+G23+G12+G9</f>
        <v>0</v>
      </c>
      <c r="H290" s="27"/>
      <c r="I290" s="27">
        <f t="shared" ref="I290:L290" si="154">I285+I279+I273+I266+I260+I251+I244+I232+I229+I223+I220+I214+I195+I179+I166+I157+I146+I140+I134+I125+I120+I114+I109+I106+I91+I88+I77+I66+I58+I48+I43+I40+I32+I26+I23+I12+I9</f>
        <v>0</v>
      </c>
      <c r="J290" s="27"/>
      <c r="K290" s="27">
        <f t="shared" si="154"/>
        <v>0</v>
      </c>
      <c r="L290" s="27">
        <f t="shared" si="154"/>
        <v>0</v>
      </c>
      <c r="M290" s="7"/>
    </row>
    <row r="291" spans="1:13" ht="15.75">
      <c r="A291" s="13"/>
      <c r="B291" s="47" t="s">
        <v>16</v>
      </c>
      <c r="C291" s="38">
        <v>0.03</v>
      </c>
      <c r="D291" s="28"/>
      <c r="E291" s="28"/>
      <c r="F291" s="28"/>
      <c r="G291" s="29"/>
      <c r="H291" s="29"/>
      <c r="I291" s="30"/>
      <c r="J291" s="29"/>
      <c r="K291" s="29"/>
      <c r="L291" s="29">
        <f>G290*3%</f>
        <v>0</v>
      </c>
      <c r="M291" s="7"/>
    </row>
    <row r="292" spans="1:13" ht="15.75">
      <c r="A292" s="54"/>
      <c r="B292" s="42" t="s">
        <v>5</v>
      </c>
      <c r="C292" s="43"/>
      <c r="D292" s="44"/>
      <c r="E292" s="44"/>
      <c r="F292" s="44"/>
      <c r="G292" s="45"/>
      <c r="H292" s="45"/>
      <c r="I292" s="46"/>
      <c r="J292" s="45"/>
      <c r="K292" s="45"/>
      <c r="L292" s="45">
        <f>L291+L290</f>
        <v>0</v>
      </c>
      <c r="M292" s="7"/>
    </row>
    <row r="293" spans="1:13" ht="15.75">
      <c r="A293" s="13"/>
      <c r="B293" s="47" t="s">
        <v>13</v>
      </c>
      <c r="C293" s="38">
        <v>0.1</v>
      </c>
      <c r="D293" s="28"/>
      <c r="E293" s="28"/>
      <c r="F293" s="28"/>
      <c r="G293" s="29"/>
      <c r="H293" s="29"/>
      <c r="I293" s="30"/>
      <c r="J293" s="29"/>
      <c r="K293" s="29"/>
      <c r="L293" s="29">
        <f>L292*10%</f>
        <v>0</v>
      </c>
      <c r="M293" s="7"/>
    </row>
    <row r="294" spans="1:13" ht="15.75">
      <c r="A294" s="13"/>
      <c r="B294" s="42" t="s">
        <v>5</v>
      </c>
      <c r="C294" s="43"/>
      <c r="D294" s="44"/>
      <c r="E294" s="44"/>
      <c r="F294" s="44"/>
      <c r="G294" s="45"/>
      <c r="H294" s="45"/>
      <c r="I294" s="46"/>
      <c r="J294" s="45"/>
      <c r="K294" s="45"/>
      <c r="L294" s="45">
        <f>L293+L292</f>
        <v>0</v>
      </c>
      <c r="M294" s="7"/>
    </row>
    <row r="295" spans="1:13" ht="15.75">
      <c r="A295" s="13"/>
      <c r="B295" s="47" t="s">
        <v>14</v>
      </c>
      <c r="C295" s="38">
        <v>0.08</v>
      </c>
      <c r="D295" s="28"/>
      <c r="E295" s="28"/>
      <c r="F295" s="28"/>
      <c r="G295" s="29"/>
      <c r="H295" s="29"/>
      <c r="I295" s="30"/>
      <c r="J295" s="29"/>
      <c r="K295" s="29"/>
      <c r="L295" s="29">
        <f>L294*8%</f>
        <v>0</v>
      </c>
      <c r="M295" s="7"/>
    </row>
    <row r="296" spans="1:13" ht="15.75">
      <c r="A296" s="13"/>
      <c r="B296" s="42" t="s">
        <v>5</v>
      </c>
      <c r="C296" s="43"/>
      <c r="D296" s="44"/>
      <c r="E296" s="44"/>
      <c r="F296" s="44"/>
      <c r="G296" s="45"/>
      <c r="H296" s="45"/>
      <c r="I296" s="46"/>
      <c r="J296" s="45"/>
      <c r="K296" s="45"/>
      <c r="L296" s="45">
        <f>L295+L294</f>
        <v>0</v>
      </c>
      <c r="M296" s="7"/>
    </row>
    <row r="297" spans="1:13" ht="15.75">
      <c r="A297" s="13"/>
      <c r="B297" s="47" t="s">
        <v>17</v>
      </c>
      <c r="C297" s="38">
        <v>0.03</v>
      </c>
      <c r="D297" s="28"/>
      <c r="E297" s="28"/>
      <c r="F297" s="28"/>
      <c r="G297" s="29"/>
      <c r="H297" s="29"/>
      <c r="I297" s="30"/>
      <c r="J297" s="29"/>
      <c r="K297" s="29"/>
      <c r="L297" s="29">
        <f>L296*3%</f>
        <v>0</v>
      </c>
      <c r="M297" s="7"/>
    </row>
    <row r="298" spans="1:13" ht="15.75">
      <c r="A298" s="13"/>
      <c r="B298" s="42" t="s">
        <v>5</v>
      </c>
      <c r="C298" s="43"/>
      <c r="D298" s="44"/>
      <c r="E298" s="44"/>
      <c r="F298" s="44"/>
      <c r="G298" s="45"/>
      <c r="H298" s="45"/>
      <c r="I298" s="46"/>
      <c r="J298" s="45"/>
      <c r="K298" s="45"/>
      <c r="L298" s="45">
        <f>L297+L296</f>
        <v>0</v>
      </c>
      <c r="M298" s="7"/>
    </row>
    <row r="299" spans="1:13" ht="15.75">
      <c r="A299" s="13"/>
      <c r="B299" s="47" t="s">
        <v>136</v>
      </c>
      <c r="C299" s="38">
        <v>0.18</v>
      </c>
      <c r="D299" s="28"/>
      <c r="E299" s="28"/>
      <c r="F299" s="28"/>
      <c r="G299" s="29"/>
      <c r="H299" s="29"/>
      <c r="I299" s="30"/>
      <c r="J299" s="29"/>
      <c r="K299" s="29"/>
      <c r="L299" s="29">
        <f>L298*18%</f>
        <v>0</v>
      </c>
      <c r="M299" s="7"/>
    </row>
    <row r="300" spans="1:13" ht="15.75">
      <c r="A300" s="13"/>
      <c r="B300" s="42" t="s">
        <v>5</v>
      </c>
      <c r="C300" s="43"/>
      <c r="D300" s="44"/>
      <c r="E300" s="44"/>
      <c r="F300" s="44"/>
      <c r="G300" s="45"/>
      <c r="H300" s="45"/>
      <c r="I300" s="46"/>
      <c r="J300" s="45"/>
      <c r="K300" s="45"/>
      <c r="L300" s="45">
        <f>L299+L298</f>
        <v>0</v>
      </c>
      <c r="M300" s="7"/>
    </row>
    <row r="301" spans="1:13" ht="13.5">
      <c r="A301" s="14"/>
      <c r="B301" s="8"/>
      <c r="C301" s="9"/>
      <c r="D301" s="15"/>
      <c r="E301" s="15"/>
      <c r="F301" s="15"/>
      <c r="G301" s="15"/>
      <c r="H301" s="15"/>
      <c r="I301" s="15"/>
      <c r="J301" s="15"/>
      <c r="K301" s="15"/>
      <c r="L301" s="15"/>
      <c r="M301" s="20"/>
    </row>
    <row r="302" spans="1:13" ht="13.5">
      <c r="A302" s="10"/>
      <c r="B302" s="8"/>
      <c r="C302" s="9"/>
      <c r="D302" s="15"/>
      <c r="E302" s="15"/>
      <c r="F302" s="15"/>
      <c r="G302" s="15"/>
      <c r="H302" s="15"/>
      <c r="I302" s="15"/>
      <c r="J302" s="15"/>
      <c r="K302" s="15"/>
      <c r="L302" s="15"/>
      <c r="M302" s="7"/>
    </row>
    <row r="303" spans="1:13" ht="13.5">
      <c r="A303" s="10"/>
      <c r="B303" s="8"/>
      <c r="C303" s="9"/>
      <c r="D303" s="15"/>
      <c r="E303" s="15"/>
      <c r="F303" s="15"/>
      <c r="G303" s="15"/>
      <c r="H303" s="15"/>
      <c r="I303" s="15"/>
      <c r="J303" s="15"/>
      <c r="K303" s="15"/>
      <c r="L303" s="15"/>
      <c r="M303" s="7"/>
    </row>
    <row r="304" spans="1:13" ht="13.5">
      <c r="A304" s="10"/>
      <c r="B304" s="8"/>
      <c r="C304" s="9"/>
      <c r="D304" s="15"/>
      <c r="E304" s="15"/>
      <c r="F304" s="15"/>
      <c r="G304" s="15"/>
      <c r="H304" s="15"/>
      <c r="I304" s="15"/>
      <c r="J304" s="15"/>
      <c r="K304" s="15"/>
      <c r="L304" s="15"/>
      <c r="M304" s="7"/>
    </row>
  </sheetData>
  <mergeCells count="11">
    <mergeCell ref="F6:G6"/>
    <mergeCell ref="H6:I6"/>
    <mergeCell ref="J6:K6"/>
    <mergeCell ref="L6:L7"/>
    <mergeCell ref="A1:M1"/>
    <mergeCell ref="J3:K3"/>
    <mergeCell ref="G4:K4"/>
    <mergeCell ref="A6:A7"/>
    <mergeCell ref="B6:B7"/>
    <mergeCell ref="C6:C7"/>
    <mergeCell ref="D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სარემონტო სამუშაოები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AD2tbilisi200</cp:lastModifiedBy>
  <cp:lastPrinted>2019-01-16T08:19:27Z</cp:lastPrinted>
  <dcterms:created xsi:type="dcterms:W3CDTF">1996-10-14T23:33:28Z</dcterms:created>
  <dcterms:modified xsi:type="dcterms:W3CDTF">2019-01-22T09:32:07Z</dcterms:modified>
</cp:coreProperties>
</file>